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arin BLONDEL\Downloads\"/>
    </mc:Choice>
  </mc:AlternateContent>
  <xr:revisionPtr revIDLastSave="0" documentId="13_ncr:1_{6BFEA9B8-76C9-4CE2-A9B6-812A65CB3A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ide contruction parcours" sheetId="4" r:id="rId1"/>
    <sheet name="aide synthése inscript." sheetId="5" r:id="rId2"/>
    <sheet name="Feuil1" sheetId="3" r:id="rId3"/>
    <sheet name="_56F9DC9755BA473782653E2940F9" sheetId="2" state="veryHidden" r:id="rId4"/>
  </sheets>
  <definedNames>
    <definedName name="_56F9DC9755BA473782653E2940F9FormId">"pX5MixMpQkWfS9jdTcoHB-9VEzFVripLnh_fjXd8pe5UNUtDSzVINURaMVVHWENHVkxNUDRIWU40RCQlQCN0PWcu"</definedName>
    <definedName name="_56F9DC9755BA473782653E2940F9ResponseSheet">"Form1"</definedName>
    <definedName name="_56F9DC9755BA473782653E2940F9SourceDocId">"{50e112df-5219-4248-8675-754b5874aa47}"</definedName>
    <definedName name="_xlnm._FilterDatabase" localSheetId="2" hidden="1">Feuil1!$A$3:$A$16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5" l="1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L20" i="4"/>
  <c r="M20" i="4" s="1"/>
  <c r="N20" i="4" s="1"/>
  <c r="D20" i="4"/>
  <c r="E20" i="4" s="1"/>
  <c r="F20" i="4" s="1"/>
  <c r="L19" i="4"/>
  <c r="M19" i="4" s="1"/>
  <c r="N19" i="4" s="1"/>
  <c r="D19" i="4"/>
  <c r="E19" i="4" s="1"/>
  <c r="F19" i="4" s="1"/>
  <c r="M18" i="4"/>
  <c r="N18" i="4" s="1"/>
  <c r="L18" i="4"/>
  <c r="D18" i="4"/>
  <c r="E18" i="4" s="1"/>
  <c r="F18" i="4" s="1"/>
  <c r="L17" i="4"/>
  <c r="M17" i="4" s="1"/>
  <c r="N17" i="4" s="1"/>
  <c r="D17" i="4"/>
  <c r="E17" i="4" s="1"/>
  <c r="F17" i="4" s="1"/>
  <c r="L16" i="4"/>
  <c r="M16" i="4" s="1"/>
  <c r="N16" i="4" s="1"/>
  <c r="D16" i="4"/>
  <c r="E16" i="4" s="1"/>
  <c r="F16" i="4" s="1"/>
  <c r="L15" i="4"/>
  <c r="M15" i="4" s="1"/>
  <c r="N15" i="4" s="1"/>
  <c r="D15" i="4"/>
  <c r="E15" i="4" s="1"/>
  <c r="F15" i="4" s="1"/>
  <c r="L14" i="4"/>
  <c r="M14" i="4" s="1"/>
  <c r="N14" i="4" s="1"/>
  <c r="D14" i="4"/>
  <c r="E14" i="4" s="1"/>
  <c r="F14" i="4" s="1"/>
  <c r="L13" i="4"/>
  <c r="M13" i="4" s="1"/>
  <c r="N13" i="4" s="1"/>
  <c r="D13" i="4"/>
  <c r="E13" i="4" s="1"/>
  <c r="F13" i="4" s="1"/>
  <c r="L12" i="4"/>
  <c r="M12" i="4" s="1"/>
  <c r="N12" i="4" s="1"/>
  <c r="D12" i="4"/>
  <c r="E12" i="4" s="1"/>
  <c r="F12" i="4" s="1"/>
  <c r="L11" i="4"/>
  <c r="M11" i="4" s="1"/>
  <c r="N11" i="4" s="1"/>
  <c r="D11" i="4"/>
  <c r="E11" i="4" s="1"/>
  <c r="F11" i="4" s="1"/>
  <c r="L10" i="4"/>
  <c r="M10" i="4" s="1"/>
  <c r="N10" i="4" s="1"/>
  <c r="D10" i="4"/>
  <c r="E10" i="4" s="1"/>
  <c r="F10" i="4" s="1"/>
  <c r="L9" i="4"/>
  <c r="M9" i="4" s="1"/>
  <c r="N9" i="4" s="1"/>
  <c r="D9" i="4"/>
  <c r="E9" i="4" s="1"/>
  <c r="F9" i="4" s="1"/>
  <c r="L8" i="4"/>
  <c r="M8" i="4" s="1"/>
  <c r="N8" i="4" s="1"/>
  <c r="D8" i="4"/>
  <c r="E8" i="4" s="1"/>
  <c r="F8" i="4" s="1"/>
  <c r="L7" i="4"/>
  <c r="M7" i="4" s="1"/>
  <c r="N7" i="4" s="1"/>
  <c r="D7" i="4"/>
  <c r="E7" i="4" s="1"/>
  <c r="F7" i="4" s="1"/>
  <c r="N6" i="4"/>
  <c r="M6" i="4"/>
  <c r="L6" i="4"/>
  <c r="K6" i="4"/>
  <c r="F6" i="4"/>
  <c r="E6" i="4"/>
  <c r="D6" i="4"/>
  <c r="C6" i="4"/>
  <c r="M21" i="5" l="1"/>
  <c r="F5" i="4"/>
  <c r="N5" i="4"/>
  <c r="J11" i="3"/>
  <c r="N22" i="4" l="1"/>
</calcChain>
</file>

<file path=xl/sharedStrings.xml><?xml version="1.0" encoding="utf-8"?>
<sst xmlns="http://schemas.openxmlformats.org/spreadsheetml/2006/main" count="196" uniqueCount="95">
  <si>
    <t>Mail</t>
  </si>
  <si>
    <t>Téléphone</t>
  </si>
  <si>
    <t>Adresse</t>
  </si>
  <si>
    <t>pX5MixMpQkWfS9jdTcoHB-9VEzFVripLnh_fjXd8pe5UNUtDSzVINURaMVVHWENHVkxNUDRIWU40RCQlQCN0PWcu</t>
  </si>
  <si>
    <t>Form1</t>
  </si>
  <si>
    <t>{50e112df-5219-4248-8675-754b5874aa47}</t>
  </si>
  <si>
    <t>01-Barfleur</t>
  </si>
  <si>
    <t>02-Gatteville</t>
  </si>
  <si>
    <t>03-Gouberville</t>
  </si>
  <si>
    <t>05-Cosqueville</t>
  </si>
  <si>
    <t>07-Maupertus</t>
  </si>
  <si>
    <t>08-Carneville</t>
  </si>
  <si>
    <t>09-Saint-Pierre-Eglise</t>
  </si>
  <si>
    <t>11-Le Vast</t>
  </si>
  <si>
    <t>12-La Pernelle</t>
  </si>
  <si>
    <t>13-Anneville-en-Saire</t>
  </si>
  <si>
    <t>14-Montfarville</t>
  </si>
  <si>
    <t>Participants</t>
  </si>
  <si>
    <t>10-Canteloup</t>
  </si>
  <si>
    <t>06-Fermanville</t>
  </si>
  <si>
    <t>PRENOM</t>
  </si>
  <si>
    <t>NOM</t>
  </si>
  <si>
    <t xml:space="preserve"> N°</t>
  </si>
  <si>
    <t>ETAPES</t>
  </si>
  <si>
    <t>RESTO</t>
  </si>
  <si>
    <t>PASS</t>
  </si>
  <si>
    <t>Tarif</t>
  </si>
  <si>
    <t>TOTAL =</t>
  </si>
  <si>
    <t>Code postal</t>
  </si>
  <si>
    <t>Ville</t>
  </si>
  <si>
    <t>Village départ 
SAMEDI 25 MAI</t>
  </si>
  <si>
    <t>Village de restauration
SAMEDI 25 MAI</t>
  </si>
  <si>
    <t>Village d'arrivée 
SAMEDI 25 MAI</t>
  </si>
  <si>
    <t>Village départ
DIMANCHE 26 MAI</t>
  </si>
  <si>
    <t>Village de restauration
DIMANCHE 26 MAI</t>
  </si>
  <si>
    <t>Village d'arrivée DIMANCHE 26 MAI</t>
  </si>
  <si>
    <t>04-Rethoville (Moulin Ravenel)</t>
  </si>
  <si>
    <t>_</t>
  </si>
  <si>
    <t>Romancant</t>
  </si>
  <si>
    <t>Guillaume</t>
  </si>
  <si>
    <t>manche@ffrandonnee.fr</t>
  </si>
  <si>
    <t>1 place cadenet</t>
  </si>
  <si>
    <t>Marigny</t>
  </si>
  <si>
    <t>BARFLEUR (Le Cracko )</t>
  </si>
  <si>
    <r>
      <t xml:space="preserve">MONTFARVILLE </t>
    </r>
    <r>
      <rPr>
        <sz val="12"/>
        <color rgb="FF000000"/>
        <rFont val="Calibri"/>
        <family val="2"/>
      </rPr>
      <t>(Salle de convivialité)</t>
    </r>
  </si>
  <si>
    <t>ANNEVILLE (Salle communale)</t>
  </si>
  <si>
    <t xml:space="preserve">LA PERNELLE (Jardin près) </t>
  </si>
  <si>
    <t>LE VAST (Parking des cascades)</t>
  </si>
  <si>
    <t>CANTELOUP (Salle communale)</t>
  </si>
  <si>
    <r>
      <t xml:space="preserve">SAINT-PIERRE-EGLISE </t>
    </r>
    <r>
      <rPr>
        <sz val="12"/>
        <color rgb="FF000000"/>
        <rFont val="Calibri"/>
        <family val="2"/>
      </rPr>
      <t>(Salle René Clot )</t>
    </r>
  </si>
  <si>
    <t>CARNEVILLE (Mairie)</t>
  </si>
  <si>
    <t>MAUPERTUS (Salle communale)</t>
  </si>
  <si>
    <r>
      <t xml:space="preserve">FERMANVILLE </t>
    </r>
    <r>
      <rPr>
        <sz val="12"/>
        <color rgb="FF000000"/>
        <rFont val="Calibri"/>
        <family val="2"/>
      </rPr>
      <t>(place Marie Ravenel)</t>
    </r>
  </si>
  <si>
    <t>COSQUEVILLE (Mairie)</t>
  </si>
  <si>
    <t>RETHOVILLE (Moulin Ravenel)</t>
  </si>
  <si>
    <t>GATTEVILLE (salle d’exposition)</t>
  </si>
  <si>
    <t>GOUBERVILLE (place de l’église)</t>
  </si>
  <si>
    <t>km</t>
  </si>
  <si>
    <t>Etape N°</t>
  </si>
  <si>
    <t>Village de départ</t>
  </si>
  <si>
    <t>Village d'arrivé</t>
  </si>
  <si>
    <t>Parcours du Samedi 25 mai</t>
  </si>
  <si>
    <t>Départ</t>
  </si>
  <si>
    <t>Arrivée</t>
  </si>
  <si>
    <t>selection</t>
  </si>
  <si>
    <t>Parcours du Dimanche 26 mai</t>
  </si>
  <si>
    <t>02-Gatteville / 80 repas</t>
  </si>
  <si>
    <t>01-Barfleur/ 100 repas</t>
  </si>
  <si>
    <t>04-Rethoville (Moulin Ravenel) / 50 repas</t>
  </si>
  <si>
    <t>05-Cosqueville / 100 repas</t>
  </si>
  <si>
    <t>06-Fermanville/ 200 repas</t>
  </si>
  <si>
    <t>07-Maupertus / 70 repas</t>
  </si>
  <si>
    <t>09-Saint-Pierre-Eglise / 120 repas</t>
  </si>
  <si>
    <t>10-Canteloup / 180 repas</t>
  </si>
  <si>
    <t>11-Le Vast / 250 repas</t>
  </si>
  <si>
    <t>14-Montfarville / 100 repas</t>
  </si>
  <si>
    <t>13-Anneville-en-Saire / 70 repas</t>
  </si>
  <si>
    <t>08-Carneville / 150 repas</t>
  </si>
  <si>
    <t>Date de
naissance</t>
  </si>
  <si>
    <t>PASS &amp; Jour(s) 
de rando</t>
  </si>
  <si>
    <t>AIDE A LA RESERVATION POUR LA RONDE DU COTENTIN VAL DE SAIRE</t>
  </si>
  <si>
    <t>Pass samedi / Jeune - 15 ans</t>
  </si>
  <si>
    <t>Pass dimanche / Adulte</t>
  </si>
  <si>
    <t>Pass week-end / Adulte</t>
  </si>
  <si>
    <t xml:space="preserve">Pass samedi / Adulte </t>
  </si>
  <si>
    <t>Pass week-end / Jeune - 15 ans</t>
  </si>
  <si>
    <t>Pass dimanche / Jeune - 15 ans</t>
  </si>
  <si>
    <t>Selectionner</t>
  </si>
  <si>
    <t>Total parcours :</t>
  </si>
  <si>
    <t>Restauration :</t>
  </si>
  <si>
    <t>site restauration :</t>
  </si>
  <si>
    <t>TOTAL 2 jours :</t>
  </si>
  <si>
    <t>Aide pour concevoir son parcours en continuité</t>
  </si>
  <si>
    <r>
      <t xml:space="preserve">SAINT-PIERRE-EGLISE </t>
    </r>
    <r>
      <rPr>
        <sz val="12"/>
        <color rgb="FF000000"/>
        <rFont val="Calibri"/>
        <family val="2"/>
      </rPr>
      <t xml:space="preserve">(Salle René Clot) </t>
    </r>
  </si>
  <si>
    <r>
      <rPr>
        <b/>
        <sz val="24"/>
        <rFont val="Calibri"/>
        <family val="2"/>
        <scheme val="minor"/>
      </rPr>
      <t>ATTENTON : 14 VILLAGES DE DEPART</t>
    </r>
    <r>
      <rPr>
        <b/>
        <sz val="24"/>
        <color rgb="FFFF0000"/>
        <rFont val="Calibri"/>
        <family val="2"/>
        <scheme val="minor"/>
      </rPr>
      <t xml:space="preserve"> DONT 12 VILLAGES RESTAURATION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</si>
</sst>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00000"/>
  </numFmts>
  <fonts count="15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0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</font>
    <font>
      <b/>
      <sz val="24"/>
      <color rgb="FFFF0000"/>
      <name val="Calibri"/>
      <family val="2"/>
      <scheme val="minor"/>
    </font>
    <font>
      <b/>
      <sz val="5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5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44" fontId="0" fillId="0" borderId="0" xfId="1" applyFont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5" fillId="5" borderId="0" xfId="0" applyFont="1" applyFill="1" applyAlignment="1">
      <alignment horizontal="center"/>
    </xf>
    <xf numFmtId="0" fontId="0" fillId="0" borderId="0" xfId="0" applyAlignment="1" applyProtection="1">
      <alignment horizontal="center" vertical="center" shrinkToFit="1"/>
      <protection locked="0"/>
    </xf>
    <xf numFmtId="44" fontId="0" fillId="0" borderId="0" xfId="1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0" fillId="5" borderId="0" xfId="0" applyFill="1"/>
    <xf numFmtId="0" fontId="6" fillId="5" borderId="0" xfId="0" applyFont="1" applyFill="1" applyAlignment="1">
      <alignment horizontal="center" vertical="top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>
      <alignment horizontal="center" vertical="top"/>
    </xf>
    <xf numFmtId="0" fontId="0" fillId="5" borderId="0" xfId="0" applyFill="1" applyAlignment="1">
      <alignment vertical="top"/>
    </xf>
    <xf numFmtId="0" fontId="7" fillId="0" borderId="0" xfId="2" applyAlignment="1" applyProtection="1">
      <alignment horizontal="center" vertical="center" shrinkToFit="1"/>
      <protection locked="0"/>
    </xf>
    <xf numFmtId="164" fontId="0" fillId="0" borderId="0" xfId="0" applyNumberFormat="1" applyAlignment="1" applyProtection="1">
      <alignment horizontal="center" vertical="center" shrinkToFit="1"/>
      <protection locked="0"/>
    </xf>
    <xf numFmtId="20" fontId="0" fillId="0" borderId="0" xfId="0" applyNumberFormat="1" applyAlignment="1" applyProtection="1">
      <alignment horizontal="center" vertical="center" shrinkToFit="1"/>
      <protection locked="0"/>
    </xf>
    <xf numFmtId="165" fontId="0" fillId="0" borderId="0" xfId="0" applyNumberForma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shrinkToFit="1"/>
      <protection locked="0"/>
    </xf>
    <xf numFmtId="164" fontId="0" fillId="0" borderId="0" xfId="0" applyNumberFormat="1" applyAlignment="1" applyProtection="1">
      <alignment shrinkToFit="1"/>
      <protection locked="0"/>
    </xf>
    <xf numFmtId="165" fontId="0" fillId="0" borderId="0" xfId="0" applyNumberFormat="1" applyAlignment="1" applyProtection="1">
      <alignment shrinkToFit="1"/>
      <protection locked="0"/>
    </xf>
    <xf numFmtId="0" fontId="4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 shrinkToFit="1"/>
    </xf>
    <xf numFmtId="0" fontId="10" fillId="4" borderId="0" xfId="0" applyFont="1" applyFill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/>
    <xf numFmtId="0" fontId="10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Lien hypertexte" xfId="2" builtinId="8"/>
    <cellStyle name="Monétaire" xfId="1" builtinId="4"/>
    <cellStyle name="Normal" xfId="0" builtinId="0"/>
  </cellStyles>
  <dxfs count="19">
    <dxf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protection locked="0" hidden="0"/>
    </dxf>
    <dxf>
      <numFmt numFmtId="0" formatCode="General"/>
      <protection locked="0" hidden="0"/>
    </dxf>
    <dxf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protection locked="1" hidden="0"/>
    </dxf>
    <dxf>
      <numFmt numFmtId="0" formatCode="General"/>
      <protection locked="0" hidden="0"/>
    </dxf>
    <dxf>
      <protection locked="0" hidden="0"/>
    </dxf>
    <dxf>
      <numFmt numFmtId="0" formatCode="General"/>
      <protection locked="0" hidden="0"/>
    </dxf>
    <dxf>
      <numFmt numFmtId="165" formatCode="00000"/>
      <protection locked="0" hidden="0"/>
    </dxf>
    <dxf>
      <numFmt numFmtId="0" formatCode="General"/>
      <protection locked="0" hidden="0"/>
    </dxf>
    <dxf>
      <numFmt numFmtId="164" formatCode="0#&quot; &quot;##&quot; &quot;##&quot; &quot;##&quot; &quot;##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alignment horizontal="center" vertical="center" textRotation="0" indent="0" justifyLastLine="0" shrinkToFit="0" readingOrder="0"/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F51751E-1298-45A3-96EF-C860629DD1A7}" name="Table14" displayName="Table14" ref="C5:S21" totalsRowShown="0" headerRowDxfId="18" dataDxfId="17">
  <tableColumns count="17">
    <tableColumn id="1" xr3:uid="{D1C42BB8-A9E0-4ABE-B23F-5455CCDEFBC3}" name="Participants" dataDxfId="16"/>
    <tableColumn id="6" xr3:uid="{E066AAA7-5C46-4EC8-BE86-268E75AC948A}" name="NOM" dataDxfId="15"/>
    <tableColumn id="7" xr3:uid="{C77261B7-3D18-4486-8DF3-63C96CD05283}" name="PRENOM" dataDxfId="14"/>
    <tableColumn id="8" xr3:uid="{C7CD1878-B067-4100-A391-AD02FDB69123}" name="Mail" dataDxfId="13"/>
    <tableColumn id="9" xr3:uid="{0CFE44E5-5FE3-4E6B-9AC9-6D85F3D7A73A}" name="Téléphone" dataDxfId="12"/>
    <tableColumn id="10" xr3:uid="{B40AEC1D-3B07-405E-A497-990AE36DB3BB}" name="Adresse" dataDxfId="11"/>
    <tableColumn id="4" xr3:uid="{1F05D23B-59EF-4B1B-A10F-E6B0E8521878}" name="Code postal" dataDxfId="10"/>
    <tableColumn id="3" xr3:uid="{40D561B7-C507-4E3A-99D7-6D3CE287943F}" name="Ville" dataDxfId="9"/>
    <tableColumn id="5" xr3:uid="{FC59C247-ECE0-4996-9022-F0E2B084DD9A}" name="Date de_x000a_naissance" dataDxfId="8"/>
    <tableColumn id="12" xr3:uid="{8B7B2B8C-FE5D-4E35-8111-7F7FC54AA677}" name="PASS &amp; Jour(s) _x000a_de rando" dataDxfId="7"/>
    <tableColumn id="2" xr3:uid="{F15286F5-84D2-415E-833A-51E67F5B30B2}" name="Tarif" dataDxfId="6" dataCellStyle="Monétaire">
      <calculatedColumnFormula>_xlfn.IFS(Table14[[#This Row],[PASS &amp; Jour(s) 
de rando]]=Feuil1!$C$3,18,Table14[[#This Row],[PASS &amp; Jour(s) 
de rando]]=Feuil1!$C$4,18,Table14[[#This Row],[PASS &amp; Jour(s) 
de rando]]=Feuil1!$C$5,28,Table14[[#This Row],[PASS &amp; Jour(s) 
de rando]]=Feuil1!$C$2,0,Table14[[#This Row],[PASS &amp; Jour(s) 
de rando]]=Feuil1!$C$6,20,Table14[[#This Row],[PASS &amp; Jour(s) 
de rando]]=Feuil1!$C$7,20,Table14[[#This Row],[PASS &amp; Jour(s) 
de rando]]=Feuil1!$C$8,30,Table14[[#This Row],[PASS &amp; Jour(s) 
de rando]]=Feuil1!$C$9,0)</calculatedColumnFormula>
    </tableColumn>
    <tableColumn id="31" xr3:uid="{97DE778A-1443-4DDF-BD2D-2D40554301B9}" name="Village départ _x000a_SAMEDI 25 MAI" dataDxfId="5"/>
    <tableColumn id="33" xr3:uid="{150B0052-D065-4599-829A-A057A3D7F400}" name="Village de restauration_x000a_SAMEDI 25 MAI" dataDxfId="4"/>
    <tableColumn id="37" xr3:uid="{FABA8AB0-BE28-4E7B-BD87-D0CA38800C9F}" name="Village d'arrivée _x000a_SAMEDI 25 MAI" dataDxfId="3"/>
    <tableColumn id="32" xr3:uid="{186C8F2F-C1D3-47EB-B99C-8A90E72EDDA5}" name="Village départ_x000a_DIMANCHE 26 MAI" dataDxfId="2"/>
    <tableColumn id="34" xr3:uid="{555D601F-3FCA-4DC9-8C7D-7114426B4D59}" name="Village de restauration_x000a_DIMANCHE 26 MAI" dataDxfId="1"/>
    <tableColumn id="38" xr3:uid="{158D1598-FCD9-4E78-8564-3486CF4AD5FA}" name="Village d'arrivée DIMANCHE 26 MA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nche@ffrandonnee.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101E8-BAA7-459B-B7EE-B0BE879F382C}">
  <sheetPr>
    <pageSetUpPr fitToPage="1"/>
  </sheetPr>
  <dimension ref="A1:Q24"/>
  <sheetViews>
    <sheetView tabSelected="1" topLeftCell="A9" zoomScale="75" zoomScaleNormal="75" workbookViewId="0">
      <selection activeCell="K8" sqref="K8"/>
    </sheetView>
  </sheetViews>
  <sheetFormatPr baseColWidth="10" defaultColWidth="8.88671875" defaultRowHeight="14.4" x14ac:dyDescent="0.3"/>
  <cols>
    <col min="1" max="2" width="5.6640625" style="11" customWidth="1"/>
    <col min="3" max="3" width="15.6640625" style="11" customWidth="1"/>
    <col min="4" max="5" width="40.6640625" style="11" customWidth="1"/>
    <col min="6" max="6" width="15.6640625" style="11" customWidth="1"/>
    <col min="7" max="7" width="30.6640625" style="11" customWidth="1"/>
    <col min="8" max="10" width="5.6640625" style="11" customWidth="1"/>
    <col min="11" max="11" width="15.6640625" style="11" customWidth="1"/>
    <col min="12" max="13" width="40.6640625" style="11" customWidth="1"/>
    <col min="14" max="14" width="15.6640625" style="11" customWidth="1"/>
    <col min="15" max="15" width="30.6640625" style="11" customWidth="1"/>
    <col min="16" max="17" width="5.6640625" style="11" customWidth="1"/>
    <col min="18" max="56" width="28.5546875" style="11" customWidth="1"/>
    <col min="57" max="16384" width="8.88671875" style="11"/>
  </cols>
  <sheetData>
    <row r="1" spans="1:17" customFormat="1" ht="79.2" hidden="1" customHeight="1" x14ac:dyDescent="0.3">
      <c r="Q1" s="44"/>
    </row>
    <row r="2" spans="1:17" customFormat="1" ht="113.4" customHeight="1" x14ac:dyDescent="1.1499999999999999">
      <c r="A2" s="44"/>
      <c r="B2" s="40"/>
      <c r="C2" s="62" t="s">
        <v>92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44"/>
      <c r="Q2" s="44"/>
    </row>
    <row r="3" spans="1:17" s="36" customFormat="1" ht="28.2" customHeight="1" x14ac:dyDescent="0.3">
      <c r="A3" s="51"/>
      <c r="B3" s="35"/>
      <c r="I3" s="51"/>
      <c r="Q3" s="51"/>
    </row>
    <row r="4" spans="1:17" customFormat="1" ht="63.6" customHeight="1" x14ac:dyDescent="0.3">
      <c r="A4" s="44"/>
      <c r="B4" s="37"/>
      <c r="C4" s="63" t="s">
        <v>61</v>
      </c>
      <c r="D4" s="63"/>
      <c r="E4" s="63"/>
      <c r="F4" s="63"/>
      <c r="G4" s="63"/>
      <c r="I4" s="44"/>
      <c r="K4" s="64" t="s">
        <v>65</v>
      </c>
      <c r="L4" s="64"/>
      <c r="M4" s="64"/>
      <c r="N4" s="64"/>
      <c r="O4" s="64"/>
      <c r="Q4" s="44"/>
    </row>
    <row r="5" spans="1:17" s="21" customFormat="1" ht="40.200000000000003" customHeight="1" x14ac:dyDescent="0.6">
      <c r="A5" s="47"/>
      <c r="C5"/>
      <c r="D5"/>
      <c r="E5" s="24" t="s">
        <v>88</v>
      </c>
      <c r="F5" s="25">
        <f>SUM(F7:F20)</f>
        <v>0</v>
      </c>
      <c r="G5" s="31" t="s">
        <v>57</v>
      </c>
      <c r="H5"/>
      <c r="I5" s="44"/>
      <c r="J5"/>
      <c r="K5"/>
      <c r="L5"/>
      <c r="M5" s="24" t="s">
        <v>88</v>
      </c>
      <c r="N5" s="25">
        <f>SUM(N7:N20)</f>
        <v>0</v>
      </c>
      <c r="O5" s="31" t="s">
        <v>57</v>
      </c>
      <c r="Q5" s="47"/>
    </row>
    <row r="6" spans="1:17" ht="40.200000000000003" customHeight="1" x14ac:dyDescent="0.3">
      <c r="A6" s="49"/>
      <c r="B6" s="12"/>
      <c r="C6" s="15" t="str">
        <f>Feuil1!G1</f>
        <v>Etape N°</v>
      </c>
      <c r="D6" s="2" t="str">
        <f>Feuil1!H1</f>
        <v>Village de départ</v>
      </c>
      <c r="E6" s="2" t="str">
        <f>Feuil1!I1</f>
        <v>Village d'arrivé</v>
      </c>
      <c r="F6" s="27" t="str">
        <f>Feuil1!J1</f>
        <v>km</v>
      </c>
      <c r="G6" s="15" t="s">
        <v>90</v>
      </c>
      <c r="H6"/>
      <c r="I6" s="44"/>
      <c r="J6"/>
      <c r="K6" s="15" t="str">
        <f>Feuil1!G1</f>
        <v>Etape N°</v>
      </c>
      <c r="L6" s="2" t="str">
        <f>Feuil1!H1</f>
        <v>Village de départ</v>
      </c>
      <c r="M6" s="2" t="str">
        <f>Feuil1!I1</f>
        <v>Village d'arrivé</v>
      </c>
      <c r="N6" s="27" t="str">
        <f>Feuil1!J1</f>
        <v>km</v>
      </c>
      <c r="O6" s="15" t="s">
        <v>90</v>
      </c>
      <c r="Q6" s="49"/>
    </row>
    <row r="7" spans="1:17" ht="40.200000000000003" customHeight="1" x14ac:dyDescent="0.3">
      <c r="A7" s="49"/>
      <c r="B7" s="12"/>
      <c r="C7" s="18" t="s">
        <v>87</v>
      </c>
      <c r="D7" s="28" t="str">
        <f>VLOOKUP('aide contruction parcours'!C7,Feuil1!$G$2:$J$16,2,FALSE)</f>
        <v>_</v>
      </c>
      <c r="E7" s="28" t="str">
        <f>VLOOKUP('aide contruction parcours'!D7,Feuil1!$H$2:$J$16,2,FALSE)</f>
        <v>_</v>
      </c>
      <c r="F7" s="29" t="str">
        <f>VLOOKUP('aide contruction parcours'!E7,Feuil1!$I$2:$J$16,2,FALSE)</f>
        <v>_</v>
      </c>
      <c r="G7" s="38" t="s">
        <v>87</v>
      </c>
      <c r="H7"/>
      <c r="I7" s="44"/>
      <c r="J7"/>
      <c r="K7" s="18" t="s">
        <v>87</v>
      </c>
      <c r="L7" s="28" t="str">
        <f>VLOOKUP('aide contruction parcours'!K7,Feuil1!$G$2:$J$16,2,FALSE)</f>
        <v>_</v>
      </c>
      <c r="M7" s="28" t="str">
        <f>VLOOKUP('aide contruction parcours'!L7,Feuil1!$H$2:$J$16,2,FALSE)</f>
        <v>_</v>
      </c>
      <c r="N7" s="29" t="str">
        <f>VLOOKUP('aide contruction parcours'!M7,Feuil1!$I$2:$J$16,2,FALSE)</f>
        <v>_</v>
      </c>
      <c r="O7" s="38" t="s">
        <v>70</v>
      </c>
      <c r="Q7" s="49"/>
    </row>
    <row r="8" spans="1:17" ht="40.200000000000003" customHeight="1" x14ac:dyDescent="0.3">
      <c r="A8" s="49"/>
      <c r="B8" s="12"/>
      <c r="C8" s="19" t="s">
        <v>87</v>
      </c>
      <c r="D8" s="30" t="str">
        <f>VLOOKUP('aide contruction parcours'!C8,Feuil1!$G$2:$J$16,2,FALSE)</f>
        <v>_</v>
      </c>
      <c r="E8" s="30" t="str">
        <f>VLOOKUP('aide contruction parcours'!D8,Feuil1!$H$2:$J$16,2,FALSE)</f>
        <v>_</v>
      </c>
      <c r="F8" s="27" t="str">
        <f>VLOOKUP('aide contruction parcours'!E8,Feuil1!$I$2:$J$16,2,FALSE)</f>
        <v>_</v>
      </c>
      <c r="G8" s="39" t="s">
        <v>68</v>
      </c>
      <c r="H8"/>
      <c r="I8" s="44"/>
      <c r="J8"/>
      <c r="K8" s="19" t="s">
        <v>87</v>
      </c>
      <c r="L8" s="30" t="str">
        <f>VLOOKUP('aide contruction parcours'!K8,Feuil1!$G$2:$J$16,2,FALSE)</f>
        <v>_</v>
      </c>
      <c r="M8" s="30" t="str">
        <f>VLOOKUP('aide contruction parcours'!L8,Feuil1!$H$2:$J$16,2,FALSE)</f>
        <v>_</v>
      </c>
      <c r="N8" s="27" t="str">
        <f>VLOOKUP('aide contruction parcours'!M8,Feuil1!$I$2:$J$16,2,FALSE)</f>
        <v>_</v>
      </c>
      <c r="O8" s="39" t="s">
        <v>87</v>
      </c>
      <c r="Q8" s="49"/>
    </row>
    <row r="9" spans="1:17" ht="40.200000000000003" customHeight="1" x14ac:dyDescent="0.3">
      <c r="A9" s="49"/>
      <c r="B9" s="12"/>
      <c r="C9" s="18" t="s">
        <v>87</v>
      </c>
      <c r="D9" s="28" t="str">
        <f>VLOOKUP('aide contruction parcours'!C9,Feuil1!$G$2:$J$16,2,FALSE)</f>
        <v>_</v>
      </c>
      <c r="E9" s="28" t="str">
        <f>VLOOKUP('aide contruction parcours'!D9,Feuil1!$H$2:$J$16,2,FALSE)</f>
        <v>_</v>
      </c>
      <c r="F9" s="29" t="str">
        <f>VLOOKUP('aide contruction parcours'!E9,Feuil1!$I$2:$J$16,2,FALSE)</f>
        <v>_</v>
      </c>
      <c r="G9" s="38" t="s">
        <v>87</v>
      </c>
      <c r="H9"/>
      <c r="I9" s="44"/>
      <c r="J9"/>
      <c r="K9" s="18" t="s">
        <v>87</v>
      </c>
      <c r="L9" s="28" t="str">
        <f>VLOOKUP('aide contruction parcours'!K9,Feuil1!$G$2:$J$16,2,FALSE)</f>
        <v>_</v>
      </c>
      <c r="M9" s="28" t="str">
        <f>VLOOKUP('aide contruction parcours'!L9,Feuil1!$H$2:$J$16,2,FALSE)</f>
        <v>_</v>
      </c>
      <c r="N9" s="29" t="str">
        <f>VLOOKUP('aide contruction parcours'!M9,Feuil1!$I$2:$J$16,2,FALSE)</f>
        <v>_</v>
      </c>
      <c r="O9" s="38" t="s">
        <v>87</v>
      </c>
      <c r="Q9" s="49"/>
    </row>
    <row r="10" spans="1:17" ht="40.200000000000003" customHeight="1" x14ac:dyDescent="0.3">
      <c r="A10" s="49"/>
      <c r="B10" s="12"/>
      <c r="C10" s="19" t="s">
        <v>87</v>
      </c>
      <c r="D10" s="30" t="str">
        <f>VLOOKUP('aide contruction parcours'!C10,Feuil1!$G$2:$J$16,2,FALSE)</f>
        <v>_</v>
      </c>
      <c r="E10" s="30" t="str">
        <f>VLOOKUP('aide contruction parcours'!D10,Feuil1!$H$2:$J$16,2,FALSE)</f>
        <v>_</v>
      </c>
      <c r="F10" s="27" t="str">
        <f>VLOOKUP('aide contruction parcours'!E10,Feuil1!$I$2:$J$16,2,FALSE)</f>
        <v>_</v>
      </c>
      <c r="G10" s="39" t="s">
        <v>87</v>
      </c>
      <c r="H10"/>
      <c r="I10" s="44"/>
      <c r="J10"/>
      <c r="K10" s="19" t="s">
        <v>87</v>
      </c>
      <c r="L10" s="30" t="str">
        <f>VLOOKUP('aide contruction parcours'!K10,Feuil1!$G$2:$J$16,2,FALSE)</f>
        <v>_</v>
      </c>
      <c r="M10" s="30" t="str">
        <f>VLOOKUP('aide contruction parcours'!L10,Feuil1!$H$2:$J$16,2,FALSE)</f>
        <v>_</v>
      </c>
      <c r="N10" s="27" t="str">
        <f>VLOOKUP('aide contruction parcours'!M10,Feuil1!$I$2:$J$16,2,FALSE)</f>
        <v>_</v>
      </c>
      <c r="O10" s="39" t="s">
        <v>87</v>
      </c>
      <c r="Q10" s="49"/>
    </row>
    <row r="11" spans="1:17" ht="40.200000000000003" customHeight="1" x14ac:dyDescent="0.3">
      <c r="A11" s="49"/>
      <c r="B11" s="12"/>
      <c r="C11" s="18" t="s">
        <v>87</v>
      </c>
      <c r="D11" s="28" t="str">
        <f>VLOOKUP('aide contruction parcours'!C11,Feuil1!$G$2:$J$16,2,FALSE)</f>
        <v>_</v>
      </c>
      <c r="E11" s="28" t="str">
        <f>VLOOKUP('aide contruction parcours'!D11,Feuil1!$H$2:$J$16,2,FALSE)</f>
        <v>_</v>
      </c>
      <c r="F11" s="29" t="str">
        <f>VLOOKUP('aide contruction parcours'!E11,Feuil1!$I$2:$J$16,2,FALSE)</f>
        <v>_</v>
      </c>
      <c r="G11" s="38" t="s">
        <v>87</v>
      </c>
      <c r="H11"/>
      <c r="I11" s="44"/>
      <c r="J11"/>
      <c r="K11" s="18" t="s">
        <v>87</v>
      </c>
      <c r="L11" s="28" t="str">
        <f>VLOOKUP('aide contruction parcours'!K11,Feuil1!$G$2:$J$16,2,FALSE)</f>
        <v>_</v>
      </c>
      <c r="M11" s="28" t="str">
        <f>VLOOKUP('aide contruction parcours'!L11,Feuil1!$H$2:$J$16,2,FALSE)</f>
        <v>_</v>
      </c>
      <c r="N11" s="29" t="str">
        <f>VLOOKUP('aide contruction parcours'!M11,Feuil1!$I$2:$J$16,2,FALSE)</f>
        <v>_</v>
      </c>
      <c r="O11" s="38" t="s">
        <v>87</v>
      </c>
      <c r="Q11" s="49"/>
    </row>
    <row r="12" spans="1:17" ht="40.200000000000003" customHeight="1" x14ac:dyDescent="0.3">
      <c r="A12" s="49"/>
      <c r="B12" s="12"/>
      <c r="C12" s="19" t="s">
        <v>87</v>
      </c>
      <c r="D12" s="30" t="str">
        <f>VLOOKUP('aide contruction parcours'!C12,Feuil1!$G$2:$J$16,2,FALSE)</f>
        <v>_</v>
      </c>
      <c r="E12" s="30" t="str">
        <f>VLOOKUP('aide contruction parcours'!D12,Feuil1!$H$2:$J$16,2,FALSE)</f>
        <v>_</v>
      </c>
      <c r="F12" s="27" t="str">
        <f>VLOOKUP('aide contruction parcours'!E12,Feuil1!$I$2:$J$16,2,FALSE)</f>
        <v>_</v>
      </c>
      <c r="G12" s="39" t="s">
        <v>87</v>
      </c>
      <c r="H12"/>
      <c r="I12" s="44"/>
      <c r="J12"/>
      <c r="K12" s="19" t="s">
        <v>87</v>
      </c>
      <c r="L12" s="30" t="str">
        <f>VLOOKUP('aide contruction parcours'!K12,Feuil1!$G$2:$J$16,2,FALSE)</f>
        <v>_</v>
      </c>
      <c r="M12" s="30" t="str">
        <f>VLOOKUP('aide contruction parcours'!L12,Feuil1!$H$2:$J$16,2,FALSE)</f>
        <v>_</v>
      </c>
      <c r="N12" s="27" t="str">
        <f>VLOOKUP('aide contruction parcours'!M12,Feuil1!$I$2:$J$16,2,FALSE)</f>
        <v>_</v>
      </c>
      <c r="O12" s="39" t="s">
        <v>87</v>
      </c>
      <c r="Q12" s="49"/>
    </row>
    <row r="13" spans="1:17" ht="40.200000000000003" customHeight="1" x14ac:dyDescent="0.3">
      <c r="A13" s="49"/>
      <c r="B13" s="12"/>
      <c r="C13" s="18" t="s">
        <v>87</v>
      </c>
      <c r="D13" s="28" t="str">
        <f>VLOOKUP('aide contruction parcours'!C13,Feuil1!$G$2:$J$16,2,FALSE)</f>
        <v>_</v>
      </c>
      <c r="E13" s="28" t="str">
        <f>VLOOKUP('aide contruction parcours'!D13,Feuil1!$H$2:$J$16,2,FALSE)</f>
        <v>_</v>
      </c>
      <c r="F13" s="29" t="str">
        <f>VLOOKUP('aide contruction parcours'!E13,Feuil1!$I$2:$J$16,2,FALSE)</f>
        <v>_</v>
      </c>
      <c r="G13" s="38" t="s">
        <v>87</v>
      </c>
      <c r="H13"/>
      <c r="I13" s="44"/>
      <c r="J13"/>
      <c r="K13" s="18" t="s">
        <v>87</v>
      </c>
      <c r="L13" s="28" t="str">
        <f>VLOOKUP('aide contruction parcours'!K13,Feuil1!$G$2:$J$16,2,FALSE)</f>
        <v>_</v>
      </c>
      <c r="M13" s="28" t="str">
        <f>VLOOKUP('aide contruction parcours'!L13,Feuil1!$H$2:$J$16,2,FALSE)</f>
        <v>_</v>
      </c>
      <c r="N13" s="29" t="str">
        <f>VLOOKUP('aide contruction parcours'!M13,Feuil1!$I$2:$J$16,2,FALSE)</f>
        <v>_</v>
      </c>
      <c r="O13" s="38" t="s">
        <v>87</v>
      </c>
      <c r="Q13" s="49"/>
    </row>
    <row r="14" spans="1:17" ht="40.200000000000003" customHeight="1" x14ac:dyDescent="0.3">
      <c r="A14" s="49"/>
      <c r="B14" s="12"/>
      <c r="C14" s="19" t="s">
        <v>87</v>
      </c>
      <c r="D14" s="30" t="str">
        <f>VLOOKUP('aide contruction parcours'!C14,Feuil1!$G$2:$J$16,2,FALSE)</f>
        <v>_</v>
      </c>
      <c r="E14" s="30" t="str">
        <f>VLOOKUP('aide contruction parcours'!D14,Feuil1!$H$2:$J$16,2,FALSE)</f>
        <v>_</v>
      </c>
      <c r="F14" s="27" t="str">
        <f>VLOOKUP('aide contruction parcours'!E14,Feuil1!$I$2:$J$16,2,FALSE)</f>
        <v>_</v>
      </c>
      <c r="G14" s="39" t="s">
        <v>87</v>
      </c>
      <c r="H14"/>
      <c r="I14" s="44"/>
      <c r="J14"/>
      <c r="K14" s="19" t="s">
        <v>87</v>
      </c>
      <c r="L14" s="30" t="str">
        <f>VLOOKUP('aide contruction parcours'!K14,Feuil1!$G$2:$J$16,2,FALSE)</f>
        <v>_</v>
      </c>
      <c r="M14" s="30" t="str">
        <f>VLOOKUP('aide contruction parcours'!L14,Feuil1!$H$2:$J$16,2,FALSE)</f>
        <v>_</v>
      </c>
      <c r="N14" s="27" t="str">
        <f>VLOOKUP('aide contruction parcours'!M14,Feuil1!$I$2:$J$16,2,FALSE)</f>
        <v>_</v>
      </c>
      <c r="O14" s="39" t="s">
        <v>87</v>
      </c>
      <c r="Q14" s="49"/>
    </row>
    <row r="15" spans="1:17" ht="40.200000000000003" customHeight="1" x14ac:dyDescent="0.3">
      <c r="A15" s="49"/>
      <c r="B15" s="12"/>
      <c r="C15" s="18" t="s">
        <v>87</v>
      </c>
      <c r="D15" s="28" t="str">
        <f>VLOOKUP('aide contruction parcours'!C15,Feuil1!$G$2:$J$16,2,FALSE)</f>
        <v>_</v>
      </c>
      <c r="E15" s="28" t="str">
        <f>VLOOKUP('aide contruction parcours'!D15,Feuil1!$H$2:$J$16,2,FALSE)</f>
        <v>_</v>
      </c>
      <c r="F15" s="29" t="str">
        <f>VLOOKUP('aide contruction parcours'!E15,Feuil1!$I$2:$J$16,2,FALSE)</f>
        <v>_</v>
      </c>
      <c r="G15" s="38" t="s">
        <v>87</v>
      </c>
      <c r="H15"/>
      <c r="I15" s="44"/>
      <c r="J15"/>
      <c r="K15" s="18" t="s">
        <v>87</v>
      </c>
      <c r="L15" s="28" t="str">
        <f>VLOOKUP('aide contruction parcours'!K15,Feuil1!$G$2:$J$16,2,FALSE)</f>
        <v>_</v>
      </c>
      <c r="M15" s="28" t="str">
        <f>VLOOKUP('aide contruction parcours'!L15,Feuil1!$H$2:$J$16,2,FALSE)</f>
        <v>_</v>
      </c>
      <c r="N15" s="29" t="str">
        <f>VLOOKUP('aide contruction parcours'!M15,Feuil1!$I$2:$J$16,2,FALSE)</f>
        <v>_</v>
      </c>
      <c r="O15" s="38" t="s">
        <v>87</v>
      </c>
      <c r="Q15" s="49"/>
    </row>
    <row r="16" spans="1:17" ht="40.200000000000003" customHeight="1" x14ac:dyDescent="0.3">
      <c r="A16" s="49"/>
      <c r="B16" s="12"/>
      <c r="C16" s="19" t="s">
        <v>87</v>
      </c>
      <c r="D16" s="30" t="str">
        <f>VLOOKUP('aide contruction parcours'!C16,Feuil1!$G$2:$J$16,2,FALSE)</f>
        <v>_</v>
      </c>
      <c r="E16" s="30" t="str">
        <f>VLOOKUP('aide contruction parcours'!D16,Feuil1!$H$2:$J$16,2,FALSE)</f>
        <v>_</v>
      </c>
      <c r="F16" s="27" t="str">
        <f>VLOOKUP('aide contruction parcours'!E16,Feuil1!$I$2:$J$16,2,FALSE)</f>
        <v>_</v>
      </c>
      <c r="G16" s="39" t="s">
        <v>87</v>
      </c>
      <c r="H16"/>
      <c r="I16" s="44"/>
      <c r="J16"/>
      <c r="K16" s="19" t="s">
        <v>87</v>
      </c>
      <c r="L16" s="30" t="str">
        <f>VLOOKUP('aide contruction parcours'!K16,Feuil1!$G$2:$J$16,2,FALSE)</f>
        <v>_</v>
      </c>
      <c r="M16" s="30" t="str">
        <f>VLOOKUP('aide contruction parcours'!L16,Feuil1!$H$2:$J$16,2,FALSE)</f>
        <v>_</v>
      </c>
      <c r="N16" s="27" t="str">
        <f>VLOOKUP('aide contruction parcours'!M16,Feuil1!$I$2:$J$16,2,FALSE)</f>
        <v>_</v>
      </c>
      <c r="O16" s="39" t="s">
        <v>87</v>
      </c>
      <c r="Q16" s="49"/>
    </row>
    <row r="17" spans="1:17" ht="40.200000000000003" customHeight="1" x14ac:dyDescent="0.3">
      <c r="A17" s="49"/>
      <c r="B17" s="12"/>
      <c r="C17" s="18" t="s">
        <v>87</v>
      </c>
      <c r="D17" s="28" t="str">
        <f>VLOOKUP('aide contruction parcours'!C17,Feuil1!$G$2:$J$16,2,FALSE)</f>
        <v>_</v>
      </c>
      <c r="E17" s="28" t="str">
        <f>VLOOKUP('aide contruction parcours'!D17,Feuil1!$H$2:$J$16,2,FALSE)</f>
        <v>_</v>
      </c>
      <c r="F17" s="29" t="str">
        <f>VLOOKUP('aide contruction parcours'!E17,Feuil1!$I$2:$J$16,2,FALSE)</f>
        <v>_</v>
      </c>
      <c r="G17" s="38" t="s">
        <v>87</v>
      </c>
      <c r="H17"/>
      <c r="I17" s="44"/>
      <c r="J17"/>
      <c r="K17" s="18" t="s">
        <v>87</v>
      </c>
      <c r="L17" s="28" t="str">
        <f>VLOOKUP('aide contruction parcours'!K17,Feuil1!$G$2:$J$16,2,FALSE)</f>
        <v>_</v>
      </c>
      <c r="M17" s="28" t="str">
        <f>VLOOKUP('aide contruction parcours'!L17,Feuil1!$H$2:$J$16,2,FALSE)</f>
        <v>_</v>
      </c>
      <c r="N17" s="29" t="str">
        <f>VLOOKUP('aide contruction parcours'!M17,Feuil1!$I$2:$J$16,2,FALSE)</f>
        <v>_</v>
      </c>
      <c r="O17" s="38" t="s">
        <v>87</v>
      </c>
      <c r="Q17" s="49"/>
    </row>
    <row r="18" spans="1:17" ht="40.200000000000003" customHeight="1" x14ac:dyDescent="0.3">
      <c r="A18" s="49"/>
      <c r="B18" s="12"/>
      <c r="C18" s="19" t="s">
        <v>87</v>
      </c>
      <c r="D18" s="30" t="str">
        <f>VLOOKUP('aide contruction parcours'!C18,Feuil1!$G$2:$J$16,2,FALSE)</f>
        <v>_</v>
      </c>
      <c r="E18" s="30" t="str">
        <f>VLOOKUP('aide contruction parcours'!D18,Feuil1!$H$2:$J$16,2,FALSE)</f>
        <v>_</v>
      </c>
      <c r="F18" s="27" t="str">
        <f>VLOOKUP('aide contruction parcours'!E18,Feuil1!$I$2:$J$16,2,FALSE)</f>
        <v>_</v>
      </c>
      <c r="G18" s="39" t="s">
        <v>87</v>
      </c>
      <c r="H18"/>
      <c r="I18" s="44"/>
      <c r="J18"/>
      <c r="K18" s="19" t="s">
        <v>87</v>
      </c>
      <c r="L18" s="30" t="str">
        <f>VLOOKUP('aide contruction parcours'!K18,Feuil1!$G$2:$J$16,2,FALSE)</f>
        <v>_</v>
      </c>
      <c r="M18" s="30" t="str">
        <f>VLOOKUP('aide contruction parcours'!L18,Feuil1!$H$2:$J$16,2,FALSE)</f>
        <v>_</v>
      </c>
      <c r="N18" s="27" t="str">
        <f>VLOOKUP('aide contruction parcours'!M18,Feuil1!$I$2:$J$16,2,FALSE)</f>
        <v>_</v>
      </c>
      <c r="O18" s="39" t="s">
        <v>87</v>
      </c>
      <c r="Q18" s="49"/>
    </row>
    <row r="19" spans="1:17" ht="40.200000000000003" customHeight="1" x14ac:dyDescent="0.3">
      <c r="A19" s="49"/>
      <c r="B19" s="12"/>
      <c r="C19" s="18" t="s">
        <v>87</v>
      </c>
      <c r="D19" s="28" t="str">
        <f>VLOOKUP('aide contruction parcours'!C19,Feuil1!$G$2:$J$16,2,FALSE)</f>
        <v>_</v>
      </c>
      <c r="E19" s="28" t="str">
        <f>VLOOKUP('aide contruction parcours'!D19,Feuil1!$H$2:$J$16,2,FALSE)</f>
        <v>_</v>
      </c>
      <c r="F19" s="29" t="str">
        <f>VLOOKUP('aide contruction parcours'!E19,Feuil1!$I$2:$J$16,2,FALSE)</f>
        <v>_</v>
      </c>
      <c r="G19" s="38" t="s">
        <v>87</v>
      </c>
      <c r="H19"/>
      <c r="I19" s="44"/>
      <c r="J19"/>
      <c r="K19" s="18" t="s">
        <v>87</v>
      </c>
      <c r="L19" s="28" t="str">
        <f>VLOOKUP('aide contruction parcours'!K19,Feuil1!$G$2:$J$16,2,FALSE)</f>
        <v>_</v>
      </c>
      <c r="M19" s="28" t="str">
        <f>VLOOKUP('aide contruction parcours'!L19,Feuil1!$H$2:$J$16,2,FALSE)</f>
        <v>_</v>
      </c>
      <c r="N19" s="29" t="str">
        <f>VLOOKUP('aide contruction parcours'!M19,Feuil1!$I$2:$J$16,2,FALSE)</f>
        <v>_</v>
      </c>
      <c r="O19" s="38" t="s">
        <v>87</v>
      </c>
      <c r="Q19" s="49"/>
    </row>
    <row r="20" spans="1:17" ht="40.200000000000003" customHeight="1" x14ac:dyDescent="0.3">
      <c r="A20" s="49"/>
      <c r="B20" s="12"/>
      <c r="C20" s="19" t="s">
        <v>87</v>
      </c>
      <c r="D20" s="30" t="str">
        <f>VLOOKUP('aide contruction parcours'!C20,Feuil1!$G$2:$J$16,2,FALSE)</f>
        <v>_</v>
      </c>
      <c r="E20" s="30" t="str">
        <f>VLOOKUP('aide contruction parcours'!D20,Feuil1!$H$2:$J$16,2,FALSE)</f>
        <v>_</v>
      </c>
      <c r="F20" s="27" t="str">
        <f>VLOOKUP('aide contruction parcours'!E20,Feuil1!$I$2:$J$16,2,FALSE)</f>
        <v>_</v>
      </c>
      <c r="G20" s="39" t="s">
        <v>87</v>
      </c>
      <c r="H20"/>
      <c r="I20" s="44"/>
      <c r="J20"/>
      <c r="K20" s="19" t="s">
        <v>87</v>
      </c>
      <c r="L20" s="30" t="str">
        <f>VLOOKUP('aide contruction parcours'!K20,Feuil1!$G$2:$J$16,2,FALSE)</f>
        <v>_</v>
      </c>
      <c r="M20" s="30" t="str">
        <f>VLOOKUP('aide contruction parcours'!L20,Feuil1!$H$2:$J$16,2,FALSE)</f>
        <v>_</v>
      </c>
      <c r="N20" s="27" t="str">
        <f>VLOOKUP('aide contruction parcours'!M20,Feuil1!$I$2:$J$16,2,FALSE)</f>
        <v>_</v>
      </c>
      <c r="O20" s="39" t="s">
        <v>87</v>
      </c>
      <c r="Q20" s="49"/>
    </row>
    <row r="21" spans="1:17" x14ac:dyDescent="0.3">
      <c r="A21" s="49"/>
      <c r="B21" s="20"/>
      <c r="I21" s="49"/>
      <c r="J21"/>
      <c r="Q21" s="49"/>
    </row>
    <row r="22" spans="1:17" ht="40.950000000000003" customHeight="1" x14ac:dyDescent="0.6">
      <c r="A22" s="49"/>
      <c r="B22" s="20"/>
      <c r="I22" s="49"/>
      <c r="J22"/>
      <c r="M22" s="32" t="s">
        <v>91</v>
      </c>
      <c r="N22" s="25">
        <f>F5+N5</f>
        <v>0</v>
      </c>
      <c r="O22" s="31" t="s">
        <v>57</v>
      </c>
      <c r="Q22" s="49"/>
    </row>
    <row r="23" spans="1:17" x14ac:dyDescent="0.3">
      <c r="A23" s="49"/>
      <c r="I23" s="49"/>
      <c r="Q23" s="49"/>
    </row>
    <row r="24" spans="1:17" ht="30" customHeight="1" x14ac:dyDescent="0.3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</row>
  </sheetData>
  <sheetProtection sheet="1" objects="1" scenarios="1"/>
  <mergeCells count="3">
    <mergeCell ref="C2:O2"/>
    <mergeCell ref="C4:G4"/>
    <mergeCell ref="K4:O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choisir dans liste déroulante" xr:uid="{AA2E1196-BC15-4010-821C-1EE67CE1B05D}">
          <x14:formula1>
            <xm:f>Feuil1!$B$2:$B$14</xm:f>
          </x14:formula1>
          <xm:sqref>O7:O20 G7:I20</xm:sqref>
        </x14:dataValidation>
        <x14:dataValidation type="list" allowBlank="1" showInputMessage="1" showErrorMessage="1" xr:uid="{60AD67BD-9AA1-4A73-B98C-62BAC62BF01B}">
          <x14:formula1>
            <xm:f>Feuil1!$B$3:$B$14</xm:f>
          </x14:formula1>
          <xm:sqref>J7:J20</xm:sqref>
        </x14:dataValidation>
        <x14:dataValidation type="list" allowBlank="1" showInputMessage="1" showErrorMessage="1" xr:uid="{3BDE3F6F-5B50-4215-A597-DE810A743D86}">
          <x14:formula1>
            <xm:f>Feuil1!$G$2:$G$16</xm:f>
          </x14:formula1>
          <xm:sqref>C7:C20 K7:K20</xm:sqref>
        </x14:dataValidation>
        <x14:dataValidation type="list" allowBlank="1" showInputMessage="1" showErrorMessage="1" error="choisir dans liste déroulante" prompt="choisir dans liste déroulante" xr:uid="{5D0594B0-4457-4988-B084-689C5F801D69}">
          <x14:formula1>
            <xm:f>Feuil1!$A$2:$A$16</xm:f>
          </x14:formula1>
          <xm:sqref>B6:B20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52CE3-FAA8-42A5-BB89-3B2A5C34B6DB}">
  <sheetPr>
    <pageSetUpPr fitToPage="1"/>
  </sheetPr>
  <dimension ref="A1:U23"/>
  <sheetViews>
    <sheetView topLeftCell="A2" zoomScale="75" zoomScaleNormal="75" workbookViewId="0">
      <selection activeCell="A5" sqref="A5:XFD5"/>
    </sheetView>
  </sheetViews>
  <sheetFormatPr baseColWidth="10" defaultColWidth="8.88671875" defaultRowHeight="14.4" x14ac:dyDescent="0.3"/>
  <cols>
    <col min="1" max="2" width="5.6640625" style="11" customWidth="1"/>
    <col min="3" max="3" width="12.33203125" style="12" customWidth="1"/>
    <col min="4" max="7" width="20" style="11" bestFit="1" customWidth="1"/>
    <col min="8" max="8" width="28.5546875" style="11" customWidth="1"/>
    <col min="9" max="9" width="17" style="11" customWidth="1"/>
    <col min="10" max="11" width="16.44140625" style="11" customWidth="1"/>
    <col min="12" max="12" width="20" style="11" bestFit="1" customWidth="1"/>
    <col min="13" max="13" width="20" style="11" customWidth="1"/>
    <col min="14" max="14" width="20" style="11" bestFit="1" customWidth="1"/>
    <col min="15" max="15" width="25" style="11" customWidth="1"/>
    <col min="16" max="17" width="20" style="11" bestFit="1" customWidth="1"/>
    <col min="18" max="18" width="23" style="11" customWidth="1"/>
    <col min="19" max="19" width="21.6640625" style="11" customWidth="1"/>
    <col min="20" max="21" width="5.6640625" style="11" customWidth="1"/>
    <col min="22" max="62" width="28.5546875" style="11" customWidth="1"/>
    <col min="63" max="16384" width="8.88671875" style="11"/>
  </cols>
  <sheetData>
    <row r="1" spans="1:21" customFormat="1" ht="79.2" hidden="1" customHeight="1" x14ac:dyDescent="0.6">
      <c r="A1" s="44"/>
      <c r="C1" s="65" t="s">
        <v>22</v>
      </c>
      <c r="D1" s="66"/>
      <c r="E1" s="66"/>
      <c r="F1" s="66"/>
      <c r="G1" s="66"/>
      <c r="H1" s="66"/>
      <c r="I1" s="66"/>
      <c r="J1" s="66"/>
      <c r="K1" s="66"/>
      <c r="L1" s="66"/>
      <c r="M1" s="33"/>
      <c r="N1" s="67"/>
      <c r="O1" s="68"/>
      <c r="P1" s="68"/>
      <c r="Q1" s="68"/>
      <c r="R1" s="68"/>
      <c r="S1" s="68"/>
      <c r="U1" s="44"/>
    </row>
    <row r="2" spans="1:21" customFormat="1" ht="113.4" customHeight="1" x14ac:dyDescent="1.1499999999999999">
      <c r="A2" s="40"/>
      <c r="B2" s="40"/>
      <c r="C2" s="69" t="s">
        <v>80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40"/>
      <c r="U2" s="40"/>
    </row>
    <row r="3" spans="1:21" s="36" customFormat="1" ht="28.2" customHeight="1" x14ac:dyDescent="0.3">
      <c r="A3" s="45"/>
      <c r="B3" s="35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5"/>
      <c r="U3" s="45"/>
    </row>
    <row r="4" spans="1:21" customFormat="1" ht="63.6" customHeight="1" x14ac:dyDescent="0.3">
      <c r="A4" s="46"/>
      <c r="B4" s="37"/>
      <c r="C4" s="71" t="s">
        <v>94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37"/>
      <c r="U4" s="46"/>
    </row>
    <row r="5" spans="1:21" s="21" customFormat="1" ht="40.200000000000003" customHeight="1" x14ac:dyDescent="0.3">
      <c r="A5" s="47"/>
      <c r="C5" s="21" t="s">
        <v>17</v>
      </c>
      <c r="D5" s="21" t="s">
        <v>21</v>
      </c>
      <c r="E5" s="21" t="s">
        <v>20</v>
      </c>
      <c r="F5" s="21" t="s">
        <v>0</v>
      </c>
      <c r="G5" s="21" t="s">
        <v>1</v>
      </c>
      <c r="H5" s="21" t="s">
        <v>2</v>
      </c>
      <c r="I5" s="21" t="s">
        <v>28</v>
      </c>
      <c r="J5" s="21" t="s">
        <v>29</v>
      </c>
      <c r="K5" s="21" t="s">
        <v>78</v>
      </c>
      <c r="L5" s="21" t="s">
        <v>79</v>
      </c>
      <c r="M5" s="21" t="s">
        <v>26</v>
      </c>
      <c r="N5" s="22" t="s">
        <v>30</v>
      </c>
      <c r="O5" s="22" t="s">
        <v>31</v>
      </c>
      <c r="P5" s="22" t="s">
        <v>32</v>
      </c>
      <c r="Q5" s="23" t="s">
        <v>33</v>
      </c>
      <c r="R5" s="23" t="s">
        <v>34</v>
      </c>
      <c r="S5" s="23" t="s">
        <v>35</v>
      </c>
      <c r="U5" s="47"/>
    </row>
    <row r="6" spans="1:21" ht="40.200000000000003" customHeight="1" x14ac:dyDescent="0.3">
      <c r="A6" s="48"/>
      <c r="B6" s="12"/>
      <c r="C6" s="13">
        <v>1</v>
      </c>
      <c r="D6" s="41" t="s">
        <v>38</v>
      </c>
      <c r="E6" s="41" t="s">
        <v>39</v>
      </c>
      <c r="F6" s="52" t="s">
        <v>40</v>
      </c>
      <c r="G6" s="53">
        <v>233553430</v>
      </c>
      <c r="H6" s="54" t="s">
        <v>41</v>
      </c>
      <c r="I6" s="55">
        <v>50570</v>
      </c>
      <c r="J6" s="41" t="s">
        <v>42</v>
      </c>
      <c r="K6" s="41"/>
      <c r="L6" s="41" t="s">
        <v>83</v>
      </c>
      <c r="M6" s="42">
        <f>_xlfn.IFS(Table14[[#This Row],[PASS &amp; Jour(s) 
de rando]]=Feuil1!$C$3,18,Table14[[#This Row],[PASS &amp; Jour(s) 
de rando]]=Feuil1!$C$4,18,Table14[[#This Row],[PASS &amp; Jour(s) 
de rando]]=Feuil1!$C$5,28,Table14[[#This Row],[PASS &amp; Jour(s) 
de rando]]=Feuil1!$C$2,0,Table14[[#This Row],[PASS &amp; Jour(s) 
de rando]]=Feuil1!$C$6,20,Table14[[#This Row],[PASS &amp; Jour(s) 
de rando]]=Feuil1!$C$7,20,Table14[[#This Row],[PASS &amp; Jour(s) 
de rando]]=Feuil1!$C$8,30,Table14[[#This Row],[PASS &amp; Jour(s) 
de rando]]=Feuil1!$C$9,0)</f>
        <v>30</v>
      </c>
      <c r="N6" s="41" t="s">
        <v>8</v>
      </c>
      <c r="O6" s="43" t="s">
        <v>69</v>
      </c>
      <c r="P6" s="41" t="s">
        <v>19</v>
      </c>
      <c r="Q6" s="41" t="s">
        <v>19</v>
      </c>
      <c r="R6" s="43" t="s">
        <v>77</v>
      </c>
      <c r="S6" s="41" t="s">
        <v>12</v>
      </c>
      <c r="T6" s="12"/>
      <c r="U6" s="48"/>
    </row>
    <row r="7" spans="1:21" ht="40.200000000000003" customHeight="1" x14ac:dyDescent="0.3">
      <c r="A7" s="48"/>
      <c r="B7" s="12"/>
      <c r="C7" s="12">
        <v>2</v>
      </c>
      <c r="D7" s="56"/>
      <c r="E7" s="56"/>
      <c r="F7" s="56"/>
      <c r="G7" s="57"/>
      <c r="H7" s="56"/>
      <c r="I7" s="58"/>
      <c r="J7" s="56"/>
      <c r="K7" s="56"/>
      <c r="L7" s="41"/>
      <c r="M7" s="42">
        <f>_xlfn.IFS(Table14[[#This Row],[PASS &amp; Jour(s) 
de rando]]=Feuil1!$C$3,18,Table14[[#This Row],[PASS &amp; Jour(s) 
de rando]]=Feuil1!$C$4,18,Table14[[#This Row],[PASS &amp; Jour(s) 
de rando]]=Feuil1!$C$5,28,Table14[[#This Row],[PASS &amp; Jour(s) 
de rando]]=Feuil1!$C$2,0,Table14[[#This Row],[PASS &amp; Jour(s) 
de rando]]=Feuil1!$C$6,20,Table14[[#This Row],[PASS &amp; Jour(s) 
de rando]]=Feuil1!$C$7,20,Table14[[#This Row],[PASS &amp; Jour(s) 
de rando]]=Feuil1!$C$8,30,Table14[[#This Row],[PASS &amp; Jour(s) 
de rando]]=Feuil1!$C$9,0)</f>
        <v>0</v>
      </c>
      <c r="N7" s="41"/>
      <c r="O7" s="43"/>
      <c r="P7" s="41"/>
      <c r="Q7" s="41"/>
      <c r="R7" s="43"/>
      <c r="S7" s="41"/>
      <c r="T7" s="12"/>
      <c r="U7" s="48"/>
    </row>
    <row r="8" spans="1:21" ht="40.200000000000003" customHeight="1" x14ac:dyDescent="0.3">
      <c r="A8" s="48"/>
      <c r="B8" s="12"/>
      <c r="C8" s="13">
        <v>3</v>
      </c>
      <c r="D8" s="56"/>
      <c r="E8" s="56"/>
      <c r="F8" s="56"/>
      <c r="G8" s="57"/>
      <c r="H8" s="56"/>
      <c r="I8" s="58"/>
      <c r="J8" s="56"/>
      <c r="K8" s="56"/>
      <c r="L8" s="41" t="s">
        <v>37</v>
      </c>
      <c r="M8" s="42">
        <f>_xlfn.IFS(Table14[[#This Row],[PASS &amp; Jour(s) 
de rando]]=Feuil1!$C$3,18,Table14[[#This Row],[PASS &amp; Jour(s) 
de rando]]=Feuil1!$C$4,18,Table14[[#This Row],[PASS &amp; Jour(s) 
de rando]]=Feuil1!$C$5,28,Table14[[#This Row],[PASS &amp; Jour(s) 
de rando]]=Feuil1!$C$2,0,Table14[[#This Row],[PASS &amp; Jour(s) 
de rando]]=Feuil1!$C$6,20,Table14[[#This Row],[PASS &amp; Jour(s) 
de rando]]=Feuil1!$C$7,20,Table14[[#This Row],[PASS &amp; Jour(s) 
de rando]]=Feuil1!$C$8,30,Table14[[#This Row],[PASS &amp; Jour(s) 
de rando]]=Feuil1!$C$9,0)</f>
        <v>0</v>
      </c>
      <c r="N8" s="41"/>
      <c r="O8" s="43"/>
      <c r="P8" s="41"/>
      <c r="Q8" s="41"/>
      <c r="R8" s="43"/>
      <c r="S8" s="41"/>
      <c r="T8" s="12"/>
      <c r="U8" s="48"/>
    </row>
    <row r="9" spans="1:21" ht="40.200000000000003" customHeight="1" x14ac:dyDescent="0.3">
      <c r="A9" s="48"/>
      <c r="B9" s="12"/>
      <c r="C9" s="12">
        <v>4</v>
      </c>
      <c r="D9" s="56"/>
      <c r="E9" s="56"/>
      <c r="F9" s="56"/>
      <c r="G9" s="57"/>
      <c r="H9" s="56"/>
      <c r="I9" s="58"/>
      <c r="J9" s="56"/>
      <c r="K9" s="56"/>
      <c r="L9" s="41" t="s">
        <v>37</v>
      </c>
      <c r="M9" s="42">
        <f>_xlfn.IFS(Table14[[#This Row],[PASS &amp; Jour(s) 
de rando]]=Feuil1!$C$3,18,Table14[[#This Row],[PASS &amp; Jour(s) 
de rando]]=Feuil1!$C$4,18,Table14[[#This Row],[PASS &amp; Jour(s) 
de rando]]=Feuil1!$C$5,28,Table14[[#This Row],[PASS &amp; Jour(s) 
de rando]]=Feuil1!$C$2,0,Table14[[#This Row],[PASS &amp; Jour(s) 
de rando]]=Feuil1!$C$6,20,Table14[[#This Row],[PASS &amp; Jour(s) 
de rando]]=Feuil1!$C$7,20,Table14[[#This Row],[PASS &amp; Jour(s) 
de rando]]=Feuil1!$C$8,30,Table14[[#This Row],[PASS &amp; Jour(s) 
de rando]]=Feuil1!$C$9,0)</f>
        <v>0</v>
      </c>
      <c r="N9" s="41"/>
      <c r="O9" s="43"/>
      <c r="P9" s="41"/>
      <c r="Q9" s="41"/>
      <c r="R9" s="43"/>
      <c r="S9" s="41"/>
      <c r="T9" s="12"/>
      <c r="U9" s="48"/>
    </row>
    <row r="10" spans="1:21" ht="40.200000000000003" customHeight="1" x14ac:dyDescent="0.3">
      <c r="A10" s="48"/>
      <c r="B10" s="12"/>
      <c r="C10" s="13">
        <v>5</v>
      </c>
      <c r="D10" s="56"/>
      <c r="E10" s="56"/>
      <c r="F10" s="56"/>
      <c r="G10" s="57"/>
      <c r="H10" s="56"/>
      <c r="I10" s="58"/>
      <c r="J10" s="56"/>
      <c r="K10" s="56"/>
      <c r="L10" s="41" t="s">
        <v>37</v>
      </c>
      <c r="M10" s="42">
        <f>_xlfn.IFS(Table14[[#This Row],[PASS &amp; Jour(s) 
de rando]]=Feuil1!$C$3,18,Table14[[#This Row],[PASS &amp; Jour(s) 
de rando]]=Feuil1!$C$4,18,Table14[[#This Row],[PASS &amp; Jour(s) 
de rando]]=Feuil1!$C$5,28,Table14[[#This Row],[PASS &amp; Jour(s) 
de rando]]=Feuil1!$C$2,0,Table14[[#This Row],[PASS &amp; Jour(s) 
de rando]]=Feuil1!$C$6,20,Table14[[#This Row],[PASS &amp; Jour(s) 
de rando]]=Feuil1!$C$7,20,Table14[[#This Row],[PASS &amp; Jour(s) 
de rando]]=Feuil1!$C$8,30,Table14[[#This Row],[PASS &amp; Jour(s) 
de rando]]=Feuil1!$C$9,0)</f>
        <v>0</v>
      </c>
      <c r="N10" s="41"/>
      <c r="O10" s="43"/>
      <c r="P10" s="41"/>
      <c r="Q10" s="41"/>
      <c r="R10" s="43"/>
      <c r="S10" s="41"/>
      <c r="T10" s="12"/>
      <c r="U10" s="48"/>
    </row>
    <row r="11" spans="1:21" ht="40.200000000000003" customHeight="1" x14ac:dyDescent="0.3">
      <c r="A11" s="48"/>
      <c r="B11" s="12"/>
      <c r="C11" s="12">
        <v>6</v>
      </c>
      <c r="D11" s="56"/>
      <c r="E11" s="56"/>
      <c r="F11" s="56"/>
      <c r="G11" s="57"/>
      <c r="H11" s="56"/>
      <c r="I11" s="58"/>
      <c r="J11" s="56"/>
      <c r="K11" s="56"/>
      <c r="L11" s="41" t="s">
        <v>37</v>
      </c>
      <c r="M11" s="42">
        <f>_xlfn.IFS(Table14[[#This Row],[PASS &amp; Jour(s) 
de rando]]=Feuil1!$C$3,18,Table14[[#This Row],[PASS &amp; Jour(s) 
de rando]]=Feuil1!$C$4,18,Table14[[#This Row],[PASS &amp; Jour(s) 
de rando]]=Feuil1!$C$5,28,Table14[[#This Row],[PASS &amp; Jour(s) 
de rando]]=Feuil1!$C$2,0,Table14[[#This Row],[PASS &amp; Jour(s) 
de rando]]=Feuil1!$C$6,20,Table14[[#This Row],[PASS &amp; Jour(s) 
de rando]]=Feuil1!$C$7,20,Table14[[#This Row],[PASS &amp; Jour(s) 
de rando]]=Feuil1!$C$8,30,Table14[[#This Row],[PASS &amp; Jour(s) 
de rando]]=Feuil1!$C$9,0)</f>
        <v>0</v>
      </c>
      <c r="N11" s="41"/>
      <c r="O11" s="43"/>
      <c r="P11" s="41"/>
      <c r="Q11" s="41"/>
      <c r="R11" s="43"/>
      <c r="S11" s="41"/>
      <c r="T11" s="12"/>
      <c r="U11" s="48"/>
    </row>
    <row r="12" spans="1:21" ht="40.200000000000003" customHeight="1" x14ac:dyDescent="0.3">
      <c r="A12" s="48"/>
      <c r="B12" s="12"/>
      <c r="C12" s="13">
        <v>7</v>
      </c>
      <c r="D12" s="56"/>
      <c r="E12" s="56"/>
      <c r="F12" s="56"/>
      <c r="G12" s="57"/>
      <c r="H12" s="56"/>
      <c r="I12" s="58"/>
      <c r="J12" s="56"/>
      <c r="K12" s="56"/>
      <c r="L12" s="41" t="s">
        <v>37</v>
      </c>
      <c r="M12" s="42">
        <f>_xlfn.IFS(Table14[[#This Row],[PASS &amp; Jour(s) 
de rando]]=Feuil1!$C$3,18,Table14[[#This Row],[PASS &amp; Jour(s) 
de rando]]=Feuil1!$C$4,18,Table14[[#This Row],[PASS &amp; Jour(s) 
de rando]]=Feuil1!$C$5,28,Table14[[#This Row],[PASS &amp; Jour(s) 
de rando]]=Feuil1!$C$2,0,Table14[[#This Row],[PASS &amp; Jour(s) 
de rando]]=Feuil1!$C$6,20,Table14[[#This Row],[PASS &amp; Jour(s) 
de rando]]=Feuil1!$C$7,20,Table14[[#This Row],[PASS &amp; Jour(s) 
de rando]]=Feuil1!$C$8,30,Table14[[#This Row],[PASS &amp; Jour(s) 
de rando]]=Feuil1!$C$9,0)</f>
        <v>0</v>
      </c>
      <c r="N12" s="41"/>
      <c r="O12" s="43"/>
      <c r="P12" s="41"/>
      <c r="Q12" s="41"/>
      <c r="R12" s="43"/>
      <c r="S12" s="41"/>
      <c r="T12" s="12"/>
      <c r="U12" s="48"/>
    </row>
    <row r="13" spans="1:21" ht="40.200000000000003" customHeight="1" x14ac:dyDescent="0.3">
      <c r="A13" s="48"/>
      <c r="B13" s="12"/>
      <c r="C13" s="12">
        <v>8</v>
      </c>
      <c r="D13" s="56"/>
      <c r="E13" s="56"/>
      <c r="F13" s="56"/>
      <c r="G13" s="57"/>
      <c r="H13" s="56"/>
      <c r="I13" s="58"/>
      <c r="J13" s="56"/>
      <c r="K13" s="56"/>
      <c r="L13" s="41" t="s">
        <v>37</v>
      </c>
      <c r="M13" s="42">
        <f>_xlfn.IFS(Table14[[#This Row],[PASS &amp; Jour(s) 
de rando]]=Feuil1!$C$3,18,Table14[[#This Row],[PASS &amp; Jour(s) 
de rando]]=Feuil1!$C$4,18,Table14[[#This Row],[PASS &amp; Jour(s) 
de rando]]=Feuil1!$C$5,28,Table14[[#This Row],[PASS &amp; Jour(s) 
de rando]]=Feuil1!$C$2,0,Table14[[#This Row],[PASS &amp; Jour(s) 
de rando]]=Feuil1!$C$6,20,Table14[[#This Row],[PASS &amp; Jour(s) 
de rando]]=Feuil1!$C$7,20,Table14[[#This Row],[PASS &amp; Jour(s) 
de rando]]=Feuil1!$C$8,30,Table14[[#This Row],[PASS &amp; Jour(s) 
de rando]]=Feuil1!$C$9,0)</f>
        <v>0</v>
      </c>
      <c r="N13" s="41"/>
      <c r="O13" s="43"/>
      <c r="P13" s="41"/>
      <c r="Q13" s="41"/>
      <c r="R13" s="43"/>
      <c r="S13" s="41"/>
      <c r="T13" s="12"/>
      <c r="U13" s="48"/>
    </row>
    <row r="14" spans="1:21" ht="40.200000000000003" customHeight="1" x14ac:dyDescent="0.3">
      <c r="A14" s="48"/>
      <c r="B14" s="12"/>
      <c r="C14" s="13">
        <v>9</v>
      </c>
      <c r="D14" s="56"/>
      <c r="E14" s="56"/>
      <c r="F14" s="56"/>
      <c r="G14" s="57"/>
      <c r="H14" s="56"/>
      <c r="I14" s="58"/>
      <c r="J14" s="56"/>
      <c r="K14" s="56"/>
      <c r="L14" s="41" t="s">
        <v>37</v>
      </c>
      <c r="M14" s="42">
        <f>_xlfn.IFS(Table14[[#This Row],[PASS &amp; Jour(s) 
de rando]]=Feuil1!$C$3,18,Table14[[#This Row],[PASS &amp; Jour(s) 
de rando]]=Feuil1!$C$4,18,Table14[[#This Row],[PASS &amp; Jour(s) 
de rando]]=Feuil1!$C$5,28,Table14[[#This Row],[PASS &amp; Jour(s) 
de rando]]=Feuil1!$C$2,0,Table14[[#This Row],[PASS &amp; Jour(s) 
de rando]]=Feuil1!$C$6,20,Table14[[#This Row],[PASS &amp; Jour(s) 
de rando]]=Feuil1!$C$7,20,Table14[[#This Row],[PASS &amp; Jour(s) 
de rando]]=Feuil1!$C$8,30,Table14[[#This Row],[PASS &amp; Jour(s) 
de rando]]=Feuil1!$C$9,0)</f>
        <v>0</v>
      </c>
      <c r="N14" s="41"/>
      <c r="O14" s="43"/>
      <c r="P14" s="41"/>
      <c r="Q14" s="41"/>
      <c r="R14" s="43"/>
      <c r="S14" s="41"/>
      <c r="T14" s="12"/>
      <c r="U14" s="48"/>
    </row>
    <row r="15" spans="1:21" ht="40.200000000000003" customHeight="1" x14ac:dyDescent="0.3">
      <c r="A15" s="48"/>
      <c r="B15" s="12"/>
      <c r="C15" s="12">
        <v>10</v>
      </c>
      <c r="D15" s="56"/>
      <c r="E15" s="56"/>
      <c r="F15" s="56"/>
      <c r="G15" s="57"/>
      <c r="H15" s="56"/>
      <c r="I15" s="58"/>
      <c r="J15" s="56"/>
      <c r="K15" s="56"/>
      <c r="L15" s="41" t="s">
        <v>37</v>
      </c>
      <c r="M15" s="42">
        <f>_xlfn.IFS(Table14[[#This Row],[PASS &amp; Jour(s) 
de rando]]=Feuil1!$C$3,18,Table14[[#This Row],[PASS &amp; Jour(s) 
de rando]]=Feuil1!$C$4,18,Table14[[#This Row],[PASS &amp; Jour(s) 
de rando]]=Feuil1!$C$5,28,Table14[[#This Row],[PASS &amp; Jour(s) 
de rando]]=Feuil1!$C$2,0,Table14[[#This Row],[PASS &amp; Jour(s) 
de rando]]=Feuil1!$C$6,20,Table14[[#This Row],[PASS &amp; Jour(s) 
de rando]]=Feuil1!$C$7,20,Table14[[#This Row],[PASS &amp; Jour(s) 
de rando]]=Feuil1!$C$8,30,Table14[[#This Row],[PASS &amp; Jour(s) 
de rando]]=Feuil1!$C$9,0)</f>
        <v>0</v>
      </c>
      <c r="N15" s="41"/>
      <c r="O15" s="43"/>
      <c r="P15" s="41"/>
      <c r="Q15" s="41"/>
      <c r="R15" s="43"/>
      <c r="S15" s="41"/>
      <c r="T15" s="12"/>
      <c r="U15" s="48"/>
    </row>
    <row r="16" spans="1:21" ht="40.200000000000003" customHeight="1" x14ac:dyDescent="0.3">
      <c r="A16" s="48"/>
      <c r="B16" s="12"/>
      <c r="C16" s="13">
        <v>11</v>
      </c>
      <c r="D16" s="56"/>
      <c r="E16" s="56"/>
      <c r="F16" s="56"/>
      <c r="G16" s="57"/>
      <c r="H16" s="56"/>
      <c r="I16" s="58"/>
      <c r="J16" s="56"/>
      <c r="K16" s="56"/>
      <c r="L16" s="41" t="s">
        <v>37</v>
      </c>
      <c r="M16" s="42">
        <f>_xlfn.IFS(Table14[[#This Row],[PASS &amp; Jour(s) 
de rando]]=Feuil1!$C$3,18,Table14[[#This Row],[PASS &amp; Jour(s) 
de rando]]=Feuil1!$C$4,18,Table14[[#This Row],[PASS &amp; Jour(s) 
de rando]]=Feuil1!$C$5,28,Table14[[#This Row],[PASS &amp; Jour(s) 
de rando]]=Feuil1!$C$2,0,Table14[[#This Row],[PASS &amp; Jour(s) 
de rando]]=Feuil1!$C$6,20,Table14[[#This Row],[PASS &amp; Jour(s) 
de rando]]=Feuil1!$C$7,20,Table14[[#This Row],[PASS &amp; Jour(s) 
de rando]]=Feuil1!$C$8,30,Table14[[#This Row],[PASS &amp; Jour(s) 
de rando]]=Feuil1!$C$9,0)</f>
        <v>0</v>
      </c>
      <c r="N16" s="41"/>
      <c r="O16" s="43"/>
      <c r="P16" s="41"/>
      <c r="Q16" s="41"/>
      <c r="R16" s="43"/>
      <c r="S16" s="41"/>
      <c r="T16" s="12"/>
      <c r="U16" s="48"/>
    </row>
    <row r="17" spans="1:21" ht="40.200000000000003" customHeight="1" x14ac:dyDescent="0.3">
      <c r="A17" s="48"/>
      <c r="B17" s="12"/>
      <c r="C17" s="12">
        <v>12</v>
      </c>
      <c r="D17" s="56"/>
      <c r="E17" s="56"/>
      <c r="F17" s="56"/>
      <c r="G17" s="57"/>
      <c r="H17" s="56"/>
      <c r="I17" s="58"/>
      <c r="J17" s="56"/>
      <c r="K17" s="56"/>
      <c r="L17" s="41" t="s">
        <v>37</v>
      </c>
      <c r="M17" s="42">
        <f>_xlfn.IFS(Table14[[#This Row],[PASS &amp; Jour(s) 
de rando]]=Feuil1!$C$3,18,Table14[[#This Row],[PASS &amp; Jour(s) 
de rando]]=Feuil1!$C$4,18,Table14[[#This Row],[PASS &amp; Jour(s) 
de rando]]=Feuil1!$C$5,28,Table14[[#This Row],[PASS &amp; Jour(s) 
de rando]]=Feuil1!$C$2,0,Table14[[#This Row],[PASS &amp; Jour(s) 
de rando]]=Feuil1!$C$6,20,Table14[[#This Row],[PASS &amp; Jour(s) 
de rando]]=Feuil1!$C$7,20,Table14[[#This Row],[PASS &amp; Jour(s) 
de rando]]=Feuil1!$C$8,30,Table14[[#This Row],[PASS &amp; Jour(s) 
de rando]]=Feuil1!$C$9,0)</f>
        <v>0</v>
      </c>
      <c r="N17" s="41"/>
      <c r="O17" s="43"/>
      <c r="P17" s="41"/>
      <c r="Q17" s="41"/>
      <c r="R17" s="43"/>
      <c r="S17" s="41"/>
      <c r="T17" s="12"/>
      <c r="U17" s="48"/>
    </row>
    <row r="18" spans="1:21" ht="40.200000000000003" customHeight="1" x14ac:dyDescent="0.3">
      <c r="A18" s="48"/>
      <c r="B18" s="12"/>
      <c r="C18" s="13">
        <v>13</v>
      </c>
      <c r="D18" s="56"/>
      <c r="E18" s="56"/>
      <c r="F18" s="56"/>
      <c r="G18" s="57"/>
      <c r="H18" s="56"/>
      <c r="I18" s="58"/>
      <c r="J18" s="56"/>
      <c r="K18" s="56"/>
      <c r="L18" s="41" t="s">
        <v>37</v>
      </c>
      <c r="M18" s="42">
        <f>_xlfn.IFS(Table14[[#This Row],[PASS &amp; Jour(s) 
de rando]]=Feuil1!$C$3,18,Table14[[#This Row],[PASS &amp; Jour(s) 
de rando]]=Feuil1!$C$4,18,Table14[[#This Row],[PASS &amp; Jour(s) 
de rando]]=Feuil1!$C$5,28,Table14[[#This Row],[PASS &amp; Jour(s) 
de rando]]=Feuil1!$C$2,0,Table14[[#This Row],[PASS &amp; Jour(s) 
de rando]]=Feuil1!$C$6,20,Table14[[#This Row],[PASS &amp; Jour(s) 
de rando]]=Feuil1!$C$7,20,Table14[[#This Row],[PASS &amp; Jour(s) 
de rando]]=Feuil1!$C$8,30,Table14[[#This Row],[PASS &amp; Jour(s) 
de rando]]=Feuil1!$C$9,0)</f>
        <v>0</v>
      </c>
      <c r="N18" s="41"/>
      <c r="O18" s="43"/>
      <c r="P18" s="41"/>
      <c r="Q18" s="41"/>
      <c r="R18" s="43"/>
      <c r="S18" s="41"/>
      <c r="T18" s="12"/>
      <c r="U18" s="48"/>
    </row>
    <row r="19" spans="1:21" ht="40.200000000000003" customHeight="1" x14ac:dyDescent="0.3">
      <c r="A19" s="48"/>
      <c r="B19" s="12"/>
      <c r="C19" s="12">
        <v>14</v>
      </c>
      <c r="D19" s="56"/>
      <c r="E19" s="56"/>
      <c r="F19" s="56"/>
      <c r="G19" s="57"/>
      <c r="H19" s="56"/>
      <c r="I19" s="58"/>
      <c r="J19" s="56"/>
      <c r="K19" s="56"/>
      <c r="L19" s="41" t="s">
        <v>37</v>
      </c>
      <c r="M19" s="42">
        <f>_xlfn.IFS(Table14[[#This Row],[PASS &amp; Jour(s) 
de rando]]=Feuil1!$C$3,18,Table14[[#This Row],[PASS &amp; Jour(s) 
de rando]]=Feuil1!$C$4,18,Table14[[#This Row],[PASS &amp; Jour(s) 
de rando]]=Feuil1!$C$5,28,Table14[[#This Row],[PASS &amp; Jour(s) 
de rando]]=Feuil1!$C$2,0,Table14[[#This Row],[PASS &amp; Jour(s) 
de rando]]=Feuil1!$C$6,20,Table14[[#This Row],[PASS &amp; Jour(s) 
de rando]]=Feuil1!$C$7,20,Table14[[#This Row],[PASS &amp; Jour(s) 
de rando]]=Feuil1!$C$8,30,Table14[[#This Row],[PASS &amp; Jour(s) 
de rando]]=Feuil1!$C$9,0)</f>
        <v>0</v>
      </c>
      <c r="N19" s="41"/>
      <c r="O19" s="43"/>
      <c r="P19" s="41"/>
      <c r="Q19" s="41"/>
      <c r="R19" s="43"/>
      <c r="S19" s="41"/>
      <c r="T19" s="12"/>
      <c r="U19" s="48"/>
    </row>
    <row r="20" spans="1:21" ht="40.200000000000003" customHeight="1" x14ac:dyDescent="0.3">
      <c r="A20" s="48"/>
      <c r="B20" s="12"/>
      <c r="C20" s="13">
        <v>15</v>
      </c>
      <c r="D20" s="56"/>
      <c r="E20" s="56"/>
      <c r="F20" s="56"/>
      <c r="G20" s="57"/>
      <c r="H20" s="56"/>
      <c r="I20" s="58"/>
      <c r="J20" s="56"/>
      <c r="K20" s="56"/>
      <c r="L20" s="41" t="s">
        <v>37</v>
      </c>
      <c r="M20" s="42">
        <f>_xlfn.IFS(Table14[[#This Row],[PASS &amp; Jour(s) 
de rando]]=Feuil1!$C$3,18,Table14[[#This Row],[PASS &amp; Jour(s) 
de rando]]=Feuil1!$C$4,18,Table14[[#This Row],[PASS &amp; Jour(s) 
de rando]]=Feuil1!$C$5,28,Table14[[#This Row],[PASS &amp; Jour(s) 
de rando]]=Feuil1!$C$2,0,Table14[[#This Row],[PASS &amp; Jour(s) 
de rando]]=Feuil1!$C$6,20,Table14[[#This Row],[PASS &amp; Jour(s) 
de rando]]=Feuil1!$C$7,20,Table14[[#This Row],[PASS &amp; Jour(s) 
de rando]]=Feuil1!$C$8,30,Table14[[#This Row],[PASS &amp; Jour(s) 
de rando]]=Feuil1!$C$9,0)</f>
        <v>0</v>
      </c>
      <c r="N20" s="41"/>
      <c r="O20" s="43"/>
      <c r="P20" s="41"/>
      <c r="Q20" s="41"/>
      <c r="R20" s="43"/>
      <c r="S20" s="41"/>
      <c r="T20" s="12"/>
      <c r="U20" s="48"/>
    </row>
    <row r="21" spans="1:21" ht="40.200000000000003" customHeight="1" x14ac:dyDescent="0.3">
      <c r="A21" s="48"/>
      <c r="B21" s="12"/>
      <c r="C21" s="13"/>
      <c r="G21" s="16"/>
      <c r="I21" s="17"/>
      <c r="L21" s="12" t="s">
        <v>27</v>
      </c>
      <c r="M21" s="26">
        <f>SUM(M2:M20)</f>
        <v>30</v>
      </c>
      <c r="N21" s="12"/>
      <c r="O21" s="14"/>
      <c r="P21" s="12"/>
      <c r="Q21" s="12"/>
      <c r="R21" s="14"/>
      <c r="S21" s="12"/>
      <c r="T21" s="12"/>
      <c r="U21" s="48"/>
    </row>
    <row r="22" spans="1:21" x14ac:dyDescent="0.3">
      <c r="A22" s="49"/>
      <c r="U22" s="49"/>
    </row>
    <row r="23" spans="1:21" s="36" customFormat="1" ht="30" customHeight="1" x14ac:dyDescent="0.3">
      <c r="A23" s="45"/>
      <c r="B23" s="45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45"/>
      <c r="U23" s="45"/>
    </row>
  </sheetData>
  <sheetProtection sheet="1" objects="1" scenarios="1"/>
  <mergeCells count="5">
    <mergeCell ref="C1:L1"/>
    <mergeCell ref="N1:O1"/>
    <mergeCell ref="P1:S1"/>
    <mergeCell ref="C2:S2"/>
    <mergeCell ref="C4:S4"/>
  </mergeCells>
  <dataValidations count="1">
    <dataValidation type="whole" allowBlank="1" showInputMessage="1" showErrorMessage="1" sqref="C5:C6 C8 C10 C12 C14 C16 C18 C20:C21" xr:uid="{96FC1F14-E8AD-4951-896B-9FE90877D17F}">
      <formula1>1</formula1>
      <formula2>15</formula2>
    </dataValidation>
  </dataValidations>
  <hyperlinks>
    <hyperlink ref="F6" r:id="rId1" xr:uid="{DF74423A-2EF2-460A-AB2B-8DC39F646A94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9" orientation="landscape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choisir dans liste déroulante" prompt="choisir dans liste déroulante" xr:uid="{6B330C76-BA08-4920-9E61-1355ABDDBC2C}">
          <x14:formula1>
            <xm:f>Feuil1!$C$2:$C$8</xm:f>
          </x14:formula1>
          <xm:sqref>L6:L20</xm:sqref>
        </x14:dataValidation>
        <x14:dataValidation type="list" allowBlank="1" showInputMessage="1" showErrorMessage="1" error="choisir dans liste déroulante" prompt="choisir dans liste déroulante" xr:uid="{7529D2FC-D969-4778-88C1-C06C53614252}">
          <x14:formula1>
            <xm:f>Feuil1!$B$2:$B$14</xm:f>
          </x14:formula1>
          <xm:sqref>O6:O21 R6:R21</xm:sqref>
        </x14:dataValidation>
        <x14:dataValidation type="list" allowBlank="1" showInputMessage="1" showErrorMessage="1" error="choisir dans liste déroulante" prompt="choisir dans liste déroulante" xr:uid="{9B807211-0013-4BA7-AD53-743068ADDCD5}">
          <x14:formula1>
            <xm:f>Feuil1!$A$2:$A$16</xm:f>
          </x14:formula1>
          <xm:sqref>N6:N21 P6:Q21 S6:U21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778C1-B2A9-4981-ACCE-652762FC42EB}">
  <dimension ref="A1:J16"/>
  <sheetViews>
    <sheetView topLeftCell="B1" workbookViewId="0">
      <selection activeCell="J16" sqref="J3:J16"/>
    </sheetView>
  </sheetViews>
  <sheetFormatPr baseColWidth="10" defaultRowHeight="14.4" x14ac:dyDescent="0.3"/>
  <cols>
    <col min="1" max="3" width="29.6640625" customWidth="1"/>
    <col min="4" max="4" width="7.6640625" customWidth="1"/>
    <col min="5" max="5" width="29.6640625" customWidth="1"/>
    <col min="8" max="9" width="26.6640625" customWidth="1"/>
  </cols>
  <sheetData>
    <row r="1" spans="1:10" s="1" customFormat="1" ht="19.95" customHeight="1" x14ac:dyDescent="0.3">
      <c r="A1" s="4" t="s">
        <v>23</v>
      </c>
      <c r="B1" s="4" t="s">
        <v>24</v>
      </c>
      <c r="C1" s="4" t="s">
        <v>25</v>
      </c>
      <c r="D1" s="9" t="s">
        <v>26</v>
      </c>
      <c r="E1" s="8" t="s">
        <v>64</v>
      </c>
      <c r="F1" s="4"/>
      <c r="G1" s="4" t="s">
        <v>58</v>
      </c>
      <c r="H1" s="4" t="s">
        <v>59</v>
      </c>
      <c r="I1" s="4" t="s">
        <v>60</v>
      </c>
      <c r="J1" s="5" t="s">
        <v>57</v>
      </c>
    </row>
    <row r="2" spans="1:10" s="59" customFormat="1" ht="19.95" customHeight="1" x14ac:dyDescent="0.3">
      <c r="A2" s="3" t="s">
        <v>37</v>
      </c>
      <c r="B2" s="3" t="s">
        <v>87</v>
      </c>
      <c r="C2" s="3" t="s">
        <v>37</v>
      </c>
      <c r="D2" s="3"/>
      <c r="E2" s="3" t="s">
        <v>87</v>
      </c>
      <c r="F2" s="3"/>
      <c r="G2" s="3" t="s">
        <v>87</v>
      </c>
      <c r="H2" s="3" t="s">
        <v>37</v>
      </c>
      <c r="I2" s="3" t="s">
        <v>37</v>
      </c>
      <c r="J2" s="3" t="s">
        <v>37</v>
      </c>
    </row>
    <row r="3" spans="1:10" s="1" customFormat="1" ht="19.95" customHeight="1" x14ac:dyDescent="0.3">
      <c r="A3" s="4" t="s">
        <v>6</v>
      </c>
      <c r="B3" s="4" t="s">
        <v>67</v>
      </c>
      <c r="C3" s="4" t="s">
        <v>81</v>
      </c>
      <c r="D3" s="9">
        <v>18</v>
      </c>
      <c r="E3" s="8" t="s">
        <v>62</v>
      </c>
      <c r="F3" s="4"/>
      <c r="G3" s="4">
        <v>1</v>
      </c>
      <c r="H3" s="4" t="s">
        <v>43</v>
      </c>
      <c r="I3" s="4" t="s">
        <v>55</v>
      </c>
      <c r="J3" s="60">
        <v>5.3</v>
      </c>
    </row>
    <row r="4" spans="1:10" s="1" customFormat="1" ht="19.95" customHeight="1" x14ac:dyDescent="0.3">
      <c r="A4" s="6" t="s">
        <v>7</v>
      </c>
      <c r="B4" s="6" t="s">
        <v>66</v>
      </c>
      <c r="C4" s="7" t="s">
        <v>86</v>
      </c>
      <c r="D4" s="2">
        <v>18</v>
      </c>
      <c r="E4" s="3" t="s">
        <v>89</v>
      </c>
      <c r="F4" s="6"/>
      <c r="G4" s="6">
        <v>2</v>
      </c>
      <c r="H4" s="6" t="s">
        <v>55</v>
      </c>
      <c r="I4" s="6" t="s">
        <v>56</v>
      </c>
      <c r="J4" s="61">
        <v>4.2</v>
      </c>
    </row>
    <row r="5" spans="1:10" s="1" customFormat="1" ht="19.95" customHeight="1" x14ac:dyDescent="0.3">
      <c r="A5" s="4" t="s">
        <v>8</v>
      </c>
      <c r="B5" s="4" t="s">
        <v>68</v>
      </c>
      <c r="C5" s="10" t="s">
        <v>85</v>
      </c>
      <c r="D5" s="9">
        <v>28</v>
      </c>
      <c r="E5" s="8" t="s">
        <v>63</v>
      </c>
      <c r="F5" s="4"/>
      <c r="G5" s="4">
        <v>3</v>
      </c>
      <c r="H5" s="4" t="s">
        <v>56</v>
      </c>
      <c r="I5" s="4" t="s">
        <v>54</v>
      </c>
      <c r="J5" s="60">
        <v>4.9000000000000004</v>
      </c>
    </row>
    <row r="6" spans="1:10" s="1" customFormat="1" ht="19.95" customHeight="1" x14ac:dyDescent="0.3">
      <c r="A6" s="6" t="s">
        <v>36</v>
      </c>
      <c r="B6" s="6" t="s">
        <v>69</v>
      </c>
      <c r="C6" s="7" t="s">
        <v>84</v>
      </c>
      <c r="D6" s="2">
        <v>20</v>
      </c>
      <c r="E6" s="6"/>
      <c r="F6" s="6"/>
      <c r="G6" s="6">
        <v>4</v>
      </c>
      <c r="H6" s="6" t="s">
        <v>54</v>
      </c>
      <c r="I6" s="6" t="s">
        <v>53</v>
      </c>
      <c r="J6" s="61">
        <v>6</v>
      </c>
    </row>
    <row r="7" spans="1:10" s="1" customFormat="1" ht="19.95" customHeight="1" x14ac:dyDescent="0.3">
      <c r="A7" s="4" t="s">
        <v>9</v>
      </c>
      <c r="B7" s="4" t="s">
        <v>70</v>
      </c>
      <c r="C7" s="4" t="s">
        <v>82</v>
      </c>
      <c r="D7" s="9">
        <v>20</v>
      </c>
      <c r="E7" s="4"/>
      <c r="F7" s="4"/>
      <c r="G7" s="4">
        <v>5</v>
      </c>
      <c r="H7" s="4" t="s">
        <v>53</v>
      </c>
      <c r="I7" s="4" t="s">
        <v>52</v>
      </c>
      <c r="J7" s="60">
        <v>9.3000000000000007</v>
      </c>
    </row>
    <row r="8" spans="1:10" s="1" customFormat="1" ht="19.95" customHeight="1" x14ac:dyDescent="0.3">
      <c r="A8" s="6" t="s">
        <v>19</v>
      </c>
      <c r="B8" s="6" t="s">
        <v>71</v>
      </c>
      <c r="C8" s="7" t="s">
        <v>83</v>
      </c>
      <c r="D8" s="2">
        <v>30</v>
      </c>
      <c r="E8" s="6"/>
      <c r="F8" s="6"/>
      <c r="G8" s="6">
        <v>6</v>
      </c>
      <c r="H8" s="6" t="s">
        <v>52</v>
      </c>
      <c r="I8" s="6" t="s">
        <v>51</v>
      </c>
      <c r="J8" s="61">
        <v>9.6999999999999993</v>
      </c>
    </row>
    <row r="9" spans="1:10" s="1" customFormat="1" ht="19.95" customHeight="1" x14ac:dyDescent="0.3">
      <c r="A9" s="4" t="s">
        <v>10</v>
      </c>
      <c r="B9" s="4" t="s">
        <v>77</v>
      </c>
      <c r="C9" s="4"/>
      <c r="D9" s="4"/>
      <c r="E9" s="4"/>
      <c r="F9" s="4"/>
      <c r="G9" s="4">
        <v>7</v>
      </c>
      <c r="H9" s="4" t="s">
        <v>51</v>
      </c>
      <c r="I9" s="4" t="s">
        <v>50</v>
      </c>
      <c r="J9" s="60">
        <v>5</v>
      </c>
    </row>
    <row r="10" spans="1:10" s="1" customFormat="1" ht="19.95" customHeight="1" x14ac:dyDescent="0.3">
      <c r="A10" s="6" t="s">
        <v>11</v>
      </c>
      <c r="B10" s="6" t="s">
        <v>72</v>
      </c>
      <c r="C10" s="6"/>
      <c r="D10" s="6"/>
      <c r="E10" s="6"/>
      <c r="F10" s="6"/>
      <c r="G10" s="6">
        <v>8</v>
      </c>
      <c r="H10" s="6" t="s">
        <v>50</v>
      </c>
      <c r="I10" s="6" t="s">
        <v>93</v>
      </c>
      <c r="J10" s="61">
        <v>4.7</v>
      </c>
    </row>
    <row r="11" spans="1:10" s="1" customFormat="1" ht="19.95" customHeight="1" x14ac:dyDescent="0.3">
      <c r="A11" s="4" t="s">
        <v>12</v>
      </c>
      <c r="B11" s="4" t="s">
        <v>73</v>
      </c>
      <c r="C11" s="4"/>
      <c r="D11" s="4"/>
      <c r="E11" s="4"/>
      <c r="F11" s="4"/>
      <c r="G11" s="4">
        <v>9</v>
      </c>
      <c r="H11" s="4" t="s">
        <v>49</v>
      </c>
      <c r="I11" s="4" t="s">
        <v>48</v>
      </c>
      <c r="J11" s="60">
        <f>3.6+4.9</f>
        <v>8.5</v>
      </c>
    </row>
    <row r="12" spans="1:10" s="1" customFormat="1" ht="19.95" customHeight="1" x14ac:dyDescent="0.3">
      <c r="A12" s="6" t="s">
        <v>18</v>
      </c>
      <c r="B12" s="6" t="s">
        <v>74</v>
      </c>
      <c r="C12" s="6"/>
      <c r="D12" s="6"/>
      <c r="E12" s="6"/>
      <c r="F12" s="6"/>
      <c r="G12" s="6">
        <v>10</v>
      </c>
      <c r="H12" s="6" t="s">
        <v>48</v>
      </c>
      <c r="I12" s="6" t="s">
        <v>47</v>
      </c>
      <c r="J12" s="61">
        <v>3.7</v>
      </c>
    </row>
    <row r="13" spans="1:10" s="1" customFormat="1" ht="19.95" customHeight="1" x14ac:dyDescent="0.3">
      <c r="A13" s="4" t="s">
        <v>13</v>
      </c>
      <c r="B13" s="4" t="s">
        <v>76</v>
      </c>
      <c r="C13" s="4"/>
      <c r="D13" s="4"/>
      <c r="E13" s="4"/>
      <c r="F13" s="4"/>
      <c r="G13" s="4">
        <v>11</v>
      </c>
      <c r="H13" s="4" t="s">
        <v>47</v>
      </c>
      <c r="I13" s="4" t="s">
        <v>46</v>
      </c>
      <c r="J13" s="60">
        <v>5.5</v>
      </c>
    </row>
    <row r="14" spans="1:10" s="1" customFormat="1" ht="19.95" customHeight="1" x14ac:dyDescent="0.3">
      <c r="A14" s="6" t="s">
        <v>14</v>
      </c>
      <c r="B14" s="6" t="s">
        <v>75</v>
      </c>
      <c r="C14" s="6"/>
      <c r="D14" s="6"/>
      <c r="E14" s="6"/>
      <c r="F14" s="6"/>
      <c r="G14" s="6">
        <v>12</v>
      </c>
      <c r="H14" s="6" t="s">
        <v>46</v>
      </c>
      <c r="I14" s="6" t="s">
        <v>45</v>
      </c>
      <c r="J14" s="61">
        <v>2.5</v>
      </c>
    </row>
    <row r="15" spans="1:10" s="1" customFormat="1" ht="19.95" customHeight="1" x14ac:dyDescent="0.3">
      <c r="A15" s="4" t="s">
        <v>15</v>
      </c>
      <c r="B15" s="4"/>
      <c r="C15" s="4"/>
      <c r="D15" s="4"/>
      <c r="E15" s="4"/>
      <c r="F15" s="4"/>
      <c r="G15" s="4">
        <v>13</v>
      </c>
      <c r="H15" s="4" t="s">
        <v>45</v>
      </c>
      <c r="I15" s="4" t="s">
        <v>44</v>
      </c>
      <c r="J15" s="60">
        <v>2.9</v>
      </c>
    </row>
    <row r="16" spans="1:10" s="1" customFormat="1" ht="19.95" customHeight="1" x14ac:dyDescent="0.3">
      <c r="A16" s="6" t="s">
        <v>16</v>
      </c>
      <c r="B16" s="6"/>
      <c r="C16" s="6"/>
      <c r="D16" s="6"/>
      <c r="E16" s="6"/>
      <c r="F16" s="6"/>
      <c r="G16" s="6">
        <v>14</v>
      </c>
      <c r="H16" s="6" t="s">
        <v>44</v>
      </c>
      <c r="I16" s="6" t="s">
        <v>43</v>
      </c>
      <c r="J16" s="61">
        <v>7.8</v>
      </c>
    </row>
  </sheetData>
  <sheetProtection algorithmName="SHA-512" hashValue="6/lkuNLywJbD864htvtZOaBwfCDnI8DWMh8hII06s27jBQqx5LNkv+Ja8d7Tf2GPWrtsdJdRU/ye3AFZHlP2nA==" saltValue="2W/uB0oc7/oIUIr74cAO6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6" sqref="D26"/>
    </sheetView>
  </sheetViews>
  <sheetFormatPr baseColWidth="10" defaultColWidth="8.88671875" defaultRowHeight="14.4" x14ac:dyDescent="0.3"/>
  <sheetData>
    <row r="1" spans="1:1" x14ac:dyDescent="0.3">
      <c r="A1" t="s">
        <v>3</v>
      </c>
    </row>
    <row r="2" spans="1:1" x14ac:dyDescent="0.3">
      <c r="A2" t="s">
        <v>4</v>
      </c>
    </row>
    <row r="3" spans="1:1" x14ac:dyDescent="0.3">
      <c r="A3" t="s">
        <v>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9b9a52-14a2-43f1-b5e4-ca51b6bd462e">
      <Terms xmlns="http://schemas.microsoft.com/office/infopath/2007/PartnerControls"/>
    </lcf76f155ced4ddcb4097134ff3c332f>
    <TaxCatchAll xmlns="d51d4b37-44d5-4cc1-82e4-7fc04011a30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2D51A33F77DA4FAAC58AA46E0B08D0" ma:contentTypeVersion="9" ma:contentTypeDescription="Crée un document." ma:contentTypeScope="" ma:versionID="d539c140427c4f2197860e98ffff1ea1">
  <xsd:schema xmlns:xsd="http://www.w3.org/2001/XMLSchema" xmlns:xs="http://www.w3.org/2001/XMLSchema" xmlns:p="http://schemas.microsoft.com/office/2006/metadata/properties" xmlns:ns2="a79b9a52-14a2-43f1-b5e4-ca51b6bd462e" xmlns:ns3="d51d4b37-44d5-4cc1-82e4-7fc04011a30f" targetNamespace="http://schemas.microsoft.com/office/2006/metadata/properties" ma:root="true" ma:fieldsID="f94e2687501eab8f23f3d2049e15743a" ns2:_="" ns3:_="">
    <xsd:import namespace="a79b9a52-14a2-43f1-b5e4-ca51b6bd462e"/>
    <xsd:import namespace="d51d4b37-44d5-4cc1-82e4-7fc04011a3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9b9a52-14a2-43f1-b5e4-ca51b6bd4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3c8e2499-d5c8-40a4-942c-f337ae3ecc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1d4b37-44d5-4cc1-82e4-7fc04011a30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cb40156-2a36-4852-952b-afe426ac337d}" ma:internalName="TaxCatchAll" ma:showField="CatchAllData" ma:web="d51d4b37-44d5-4cc1-82e4-7fc04011a3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A n m V V 6 S h P v C j A A A A 9 g A A A B I A H A B D b 2 5 m a W c v U G F j a 2 F n Z S 5 4 b W w g o h g A K K A U A A A A A A A A A A A A A A A A A A A A A A A A A A A A h Y + 9 D o I w G E V f h X S n f y 6 G f J T B x E k S o 4 l x b U q B R i i m L c K 7 O f h I v o I Y R d 0 c 7 7 l n u P d + v U E 2 t k 1 0 0 c 6 b z q a I Y Y o i b V V X G F u l q A 9 l v E S Z g K 1 U J 1 n p a J K t T 0 Z f p K g O 4 Z w Q M g w D H h a 4 c x X h l D J y z D d 7 V e t W o o 9 s / s u x s T 5 I q z Q S c H i N E R w z z j C n H F M g M 4 T c 2 K 8 w 9 f T Z / k B Y 9 U 3 o n R a l i 9 c 7 I H M E 8 v 4 g H l B L A w Q U A A I A C A A C e Z V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n m V V y i K R 7 g O A A A A E Q A A A B M A H A B G b 3 J t d W x h c y 9 T Z W N 0 a W 9 u M S 5 t I K I Y A C i g F A A A A A A A A A A A A A A A A A A A A A A A A A A A A C t O T S 7 J z M 9 T C I b Q h t Y A U E s B A i 0 A F A A C A A g A A n m V V 6 S h P v C j A A A A 9 g A A A B I A A A A A A A A A A A A A A A A A A A A A A E N v b m Z p Z y 9 Q Y W N r Y W d l L n h t b F B L A Q I t A B Q A A g A I A A J 5 l V c P y u m r p A A A A O k A A A A T A A A A A A A A A A A A A A A A A O 8 A A A B b Q 2 9 u d G V u d F 9 U e X B l c 1 0 u e G 1 s U E s B A i 0 A F A A C A A g A A n m V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O S M v S l o 2 G Z M s N R z A W x L + B g A A A A A A g A A A A A A E G Y A A A A B A A A g A A A A d V I c L F w Z Y / Y d P O L Y X 3 8 z / N + / r l I W t z 2 v W b 4 q h q I 8 i N g A A A A A D o A A A A A C A A A g A A A A / / o g v F w s A o 2 Y j h 2 i 3 P 9 5 M t z q P Y W 8 s w T w O k Z j c Q W a 2 T R Q A A A A a k 5 O l z a G C i R l b k V O 4 v 1 p P C x 0 2 z A C L 4 o Q r 6 S U o Q s L 3 t A F N T C o k E C h v a D y P z b i k X g M C z 6 u O 2 Y u 9 X k H o S D V N F o L 7 T 6 V x d 0 S o K S o 4 J 0 C 9 7 x 9 z D N A A A A A a D i m q r U f Q x n D z 2 t g Z h + V 5 k 4 + s s k G X H e u I h b n q L k z E H K Q X D / J C B k h 6 l x 8 a L e U i 1 D j d c W o 3 Q g 4 h I p C 2 M e q F 9 P 0 k Q = = < / D a t a M a s h u p > 
</file>

<file path=customXml/itemProps1.xml><?xml version="1.0" encoding="utf-8"?>
<ds:datastoreItem xmlns:ds="http://schemas.openxmlformats.org/officeDocument/2006/customXml" ds:itemID="{9425A0AD-7E60-4529-8E4C-9DD283E64646}">
  <ds:schemaRefs>
    <ds:schemaRef ds:uri="d51d4b37-44d5-4cc1-82e4-7fc04011a30f"/>
    <ds:schemaRef ds:uri="a79b9a52-14a2-43f1-b5e4-ca51b6bd462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DBD358-5CD3-490C-BF0D-8AEFA07788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F188AF-C051-4CCA-8E5F-2A111A8BA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9b9a52-14a2-43f1-b5e4-ca51b6bd462e"/>
    <ds:schemaRef ds:uri="d51d4b37-44d5-4cc1-82e4-7fc04011a3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4C5D7DE-BA0B-494D-A1F1-859272B12F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aide contruction parcours</vt:lpstr>
      <vt:lpstr>aide synthése inscript.</vt:lpstr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</dc:creator>
  <cp:keywords/>
  <dc:description/>
  <cp:lastModifiedBy>Marin BLONDEL</cp:lastModifiedBy>
  <cp:revision/>
  <cp:lastPrinted>2023-12-22T14:26:33Z</cp:lastPrinted>
  <dcterms:created xsi:type="dcterms:W3CDTF">2023-02-20T14:46:38Z</dcterms:created>
  <dcterms:modified xsi:type="dcterms:W3CDTF">2024-01-08T15:57:17Z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2018-05-23T11:38:35.3207853Z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0x010100BF2D51A33F77DA4FAAC58AA46E0B08D0</vt:lpwstr>
  </property>
  <property fmtid="{D5CDD505-2E9C-101B-9397-08002B2CF9AE}" pid="11" name="MediaServiceImageTags">
    <vt:lpwstr/>
  </property>
</Properties>
</file>